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30" windowWidth="13200" windowHeight="7200"/>
  </bookViews>
  <sheets>
    <sheet name="Лист1" sheetId="1" r:id="rId1"/>
    <sheet name="Лист1 (2)" sheetId="2" r:id="rId2"/>
  </sheets>
  <definedNames>
    <definedName name="_xlnm.Print_Titles" localSheetId="0">Лист1!$2:$2</definedName>
    <definedName name="_xlnm.Print_Titles" localSheetId="1">'Лист1 (2)'!$2:$2</definedName>
  </definedNames>
  <calcPr calcId="125725"/>
</workbook>
</file>

<file path=xl/calcChain.xml><?xml version="1.0" encoding="utf-8"?>
<calcChain xmlns="http://schemas.openxmlformats.org/spreadsheetml/2006/main">
  <c r="F18" i="1"/>
  <c r="F27" s="1"/>
  <c r="F68"/>
  <c r="H13" i="2"/>
  <c r="H20"/>
  <c r="G20"/>
  <c r="H19"/>
  <c r="G19"/>
  <c r="H10"/>
  <c r="H18" s="1"/>
  <c r="G18"/>
  <c r="G13"/>
  <c r="G10"/>
  <c r="E17"/>
  <c r="E18" s="1"/>
  <c r="D13"/>
  <c r="I111" i="1"/>
  <c r="G111"/>
  <c r="I58"/>
  <c r="G58"/>
  <c r="G40"/>
  <c r="I40"/>
  <c r="I16"/>
  <c r="G16"/>
  <c r="F91"/>
  <c r="I77"/>
  <c r="G77"/>
  <c r="I68"/>
  <c r="G68"/>
  <c r="I27"/>
  <c r="G27"/>
  <c r="I12"/>
  <c r="G12"/>
  <c r="D12"/>
  <c r="E27"/>
  <c r="F17" i="2"/>
  <c r="F60" i="1"/>
  <c r="E60"/>
  <c r="D60"/>
  <c r="F58"/>
  <c r="E58"/>
  <c r="F40"/>
  <c r="D40"/>
  <c r="E12"/>
  <c r="E77"/>
  <c r="E40"/>
  <c r="D10" i="2"/>
  <c r="D18" s="1"/>
  <c r="D19" s="1"/>
  <c r="E10"/>
  <c r="E13" s="1"/>
  <c r="F10"/>
  <c r="F13" s="1"/>
  <c r="D111" i="1"/>
  <c r="D68"/>
  <c r="D91"/>
  <c r="D77"/>
  <c r="E68"/>
  <c r="E91"/>
  <c r="E111"/>
  <c r="F12"/>
  <c r="F77"/>
  <c r="F111"/>
  <c r="D42"/>
  <c r="D58" s="1"/>
  <c r="D18"/>
  <c r="D27" s="1"/>
  <c r="E16"/>
  <c r="F16"/>
  <c r="G92" l="1"/>
  <c r="G96" s="1"/>
  <c r="I28"/>
  <c r="I32" s="1"/>
  <c r="G28"/>
  <c r="G32" s="1"/>
  <c r="I92"/>
  <c r="I96" s="1"/>
  <c r="F28"/>
  <c r="F32" s="1"/>
  <c r="F18" i="2"/>
  <c r="F19" s="1"/>
  <c r="F20"/>
  <c r="D20"/>
  <c r="E19"/>
  <c r="E20"/>
  <c r="D92" i="1"/>
  <c r="D96" s="1"/>
  <c r="E92"/>
  <c r="E96" s="1"/>
  <c r="F92"/>
  <c r="F96" s="1"/>
  <c r="E28"/>
  <c r="E32" s="1"/>
  <c r="D28"/>
  <c r="D32" s="1"/>
  <c r="G112" l="1"/>
  <c r="G97"/>
  <c r="G98" s="1"/>
  <c r="I112"/>
  <c r="I97"/>
  <c r="I98" s="1"/>
  <c r="E112"/>
  <c r="D97"/>
  <c r="D98" s="1"/>
  <c r="D112"/>
  <c r="E97"/>
  <c r="E98" s="1"/>
  <c r="F97"/>
  <c r="F98" s="1"/>
  <c r="F112"/>
</calcChain>
</file>

<file path=xl/sharedStrings.xml><?xml version="1.0" encoding="utf-8"?>
<sst xmlns="http://schemas.openxmlformats.org/spreadsheetml/2006/main" count="319" uniqueCount="187">
  <si>
    <t>оплата труда, всего</t>
  </si>
  <si>
    <t>начисления на оплату труда</t>
  </si>
  <si>
    <t>КОСГУ</t>
  </si>
  <si>
    <t>Нормативные затраты, непосредственно связанные с оказанием муниципальной услуги</t>
  </si>
  <si>
    <t>Иные нормативные затраты, непосредственно связанные с оказанием муниципальной услуги</t>
  </si>
  <si>
    <t>Расчет нормативных затрат на 2015 год</t>
  </si>
  <si>
    <t>Расчет нормативных затрат на 2016 год</t>
  </si>
  <si>
    <t>Расходные материалы, всего</t>
  </si>
  <si>
    <t>Нормативные затраты на общехозяйственные нужды (за исключением затрат, которые учитываются в составе нормативных затрат на содержание имущества)</t>
  </si>
  <si>
    <t>Нормативные затраты на коммунальные услуги (за исключение нормативных затрат, отнесенных к нормативным затратам на содержание имущества)</t>
  </si>
  <si>
    <t>всего:</t>
  </si>
  <si>
    <t>Нормативные затраты на содержание объектов недвижимого имущества, закрепленного за Учреждением на праве оперативного управления или приобретенным Учреждением за счет средств, выделенных ему учредителем на приобретение такого имущества, а также недвижимого имущества, находящегося у Учреждения на основании договора аренды или безвозмездного пользования, эксплуатируемого в процессе оказания муниципальных услуг)</t>
  </si>
  <si>
    <t>СТС постоянные услуги</t>
  </si>
  <si>
    <t>Интернет</t>
  </si>
  <si>
    <t>Внутризоновые соединения</t>
  </si>
  <si>
    <t>Прочие нормативные затраты на общехозяйственные нужды</t>
  </si>
  <si>
    <t>х</t>
  </si>
  <si>
    <t>Нормативные зартаты на оплату труда и начисления на выплаты по оплате труда персонала, принимающего непосредственное участие в оказании муниципальной услуги (определяются исходя из потребности в количестве персонала по категориям с учетом норм труда, принимающего непостредственное участие в оказании муниципальной услуги, в соответствии с действующей системой оплаты труда)</t>
  </si>
  <si>
    <t>Нормативные затраты на приобретение материальных запасов, потребляемых в процессе оказания муниципальной услуги (определяются исходя из нормативных объемов потребления материальных запасов (в случае их утверждения) или фактических объемов потребления материальных запасов за прошлые годы в натуральном или стоимостном выражении и включают в себя затраты на приобретение материальных запасов, непосредственно используемых для оказания муниципальной услуги)</t>
  </si>
  <si>
    <t>электроснабжение (90 % общего объема затрат)</t>
  </si>
  <si>
    <t>теплоснабжения (50 % общего объема затрат)</t>
  </si>
  <si>
    <t>Содержание прилегающих территорий в соответствии с утвержденными санитарными правилами и нормами, всего</t>
  </si>
  <si>
    <t>Противопожарная безопасность, всего</t>
  </si>
  <si>
    <t>Оплата труда, всего</t>
  </si>
  <si>
    <t>Начисления на оплату труда</t>
  </si>
  <si>
    <t>Нормативные затраты на материальные запасы, потребляемые в рамках содержания особо ценного движимого имущества, не отнесенные к нормативным затратам, непосредственно связанным с оказанием муниципальной услуги, всего</t>
  </si>
  <si>
    <t>Нормативные затраты на приобретение услуг связи (определяются исходя из нормативов потребления или фактических объемов потребления за прошлые годы в натуральном или стоимостном выражении)</t>
  </si>
  <si>
    <t>Нормативные зартаты на приобретение транспортных услуг (определяются исходя из нормативов потребления или фактических объемов потребления за прошлые годы в натуральном или стоимостном выражении)</t>
  </si>
  <si>
    <t>Нормативные затраты на оплату труда и начисления на выплаты по оплате труда работников Учреждения, которые не принимают непосредственного участия в оказании муниципальной услуги (административно-управленческого, административно-хозяйственного, вспомогательного и иного персонала, не принимающего непосредственное участие в оказании муниципальной услуги) (определяются исходя из количества единиц по штатному расписанию, утвержденному руководителем Учреждения, с  учетом действующей оплаты труда)</t>
  </si>
  <si>
    <t>конверты с марками</t>
  </si>
  <si>
    <t>заправка огнетушителей</t>
  </si>
  <si>
    <t>приобретение огнетушителей</t>
  </si>
  <si>
    <t>измерение сопротивления изоляции</t>
  </si>
  <si>
    <t>Расходы по содержанию котельной, всего</t>
  </si>
  <si>
    <t>тех.обслуживание автоматики</t>
  </si>
  <si>
    <t>проверка дымоходов</t>
  </si>
  <si>
    <t>ремот автоматики</t>
  </si>
  <si>
    <t>страхование котельной</t>
  </si>
  <si>
    <t>зап.части для ремонта котельной</t>
  </si>
  <si>
    <t>электроснабжение (10 % общего объема затрат)</t>
  </si>
  <si>
    <t>налоги, всего</t>
  </si>
  <si>
    <t>налог на имущество</t>
  </si>
  <si>
    <t>земельный налог</t>
  </si>
  <si>
    <t>плата за загрязнение окружающей среды</t>
  </si>
  <si>
    <t>Коммунальные услуги, всего</t>
  </si>
  <si>
    <t>холодное водоснабжение (100 % общего объема затрат)</t>
  </si>
  <si>
    <t>Объем муниципальной услуги (в натуральных показателях)</t>
  </si>
  <si>
    <t>наименование (ед.измерения)</t>
  </si>
  <si>
    <t>Итого по группе затрат</t>
  </si>
  <si>
    <t>Нормативные затраты, непосредственно связанные с оказанием (выполнением) муниципальной услуги (работы) за единицу</t>
  </si>
  <si>
    <t>1.</t>
  </si>
  <si>
    <t>2.</t>
  </si>
  <si>
    <t>Всего по группам затрат</t>
  </si>
  <si>
    <t>коммунальные услуги, всего:</t>
  </si>
  <si>
    <t>3.</t>
  </si>
  <si>
    <t>5.</t>
  </si>
  <si>
    <t>Услуги связи, всего:</t>
  </si>
  <si>
    <t>Нормативные затраты на содержание имущества (за исключением случая сдачи в аренду с согласия учредителя недвижимого имущества или особо ценного движимого имущества, закрепленного за Учреждением учредителем или приобретенных Учреждением за счет средств, выделенных ему учредителем на приобретение такого имущества, затраты на содержание соответствующего имущества не учитываются при определении нормативных затрат на содержание имущества)</t>
  </si>
  <si>
    <t>Для распределения нормативных затрат по муниципальным услугам (работам) определяется коэффициент услуги (работы), который расчитывается одним из следующих способов:</t>
  </si>
  <si>
    <t>пропорционально фонду оплаты труда основного персрнала, непосредственно участвующего в оказании (выполнении) муниципальной услуги (работы);</t>
  </si>
  <si>
    <t>пропорционально иному выбранному показателю.</t>
  </si>
  <si>
    <t>пропорционально объему оказываемых (выполняемых) муниципальных услуг (работ) в случае, если муниципальные услуги (работы), оказываемые (выполняемые) учреждением имеют одинаковую единицу измерения объема;</t>
  </si>
  <si>
    <t>Всего по группам затрат / объем муниципальной услуги</t>
  </si>
  <si>
    <t>Группы затрат (при необходимости группы затрат детализировать)</t>
  </si>
  <si>
    <t>газоснабжение (50 % общего объема затрат)</t>
  </si>
  <si>
    <t xml:space="preserve">Директор </t>
  </si>
  <si>
    <t>Главный бухгалтер</t>
  </si>
  <si>
    <t>дератизация</t>
  </si>
  <si>
    <t>изготовление аттестатов</t>
  </si>
  <si>
    <t>курсовая подготовка педработников</t>
  </si>
  <si>
    <t>директор(1шт.ед)</t>
  </si>
  <si>
    <t>главный бухгалтер(1шт.ед)</t>
  </si>
  <si>
    <t>акредитация</t>
  </si>
  <si>
    <t>лицензирование</t>
  </si>
  <si>
    <t>изготовление сертификата ключа-</t>
  </si>
  <si>
    <t>ИТОГО , ОБЪЕМ НОРМАТИВНЫХ ЗАТРАТ НА ОКАЗАНИЕ МУНИЦИПАЛЬНОЙ УСЛУГИ</t>
  </si>
  <si>
    <t>ЦЕНА ЕДИНИЦЫ УСЛУГИ</t>
  </si>
  <si>
    <t>СУММА ФИНАНСОВОГО ОБЕСПЕЧЕНИЯ ВЫПОЛНЕНИЯ МУНИЦИПАЛЬНОЙ УСЛУГИ</t>
  </si>
  <si>
    <t>тех.обслуживание газ.оборудования</t>
  </si>
  <si>
    <t>гос.пошлина</t>
  </si>
  <si>
    <t>Нормативные зартаты на оплату труда и начисления на выплаты по оплате труда персонала, принимающего непосредственное участие в оказании муниципальной услуги (определяются исходя из потребности в количестве персонала по категориям с учетом норм труда, прин</t>
  </si>
  <si>
    <t>928*2шт=1856</t>
  </si>
  <si>
    <t>РПЦ ПАРТНЕР-6300</t>
  </si>
  <si>
    <t>Свидетельствование верности копий 700*4=2800 руб</t>
  </si>
  <si>
    <t>Классные журналы - 9*100=900</t>
  </si>
  <si>
    <t>Проведение консультациооных услуг декретированной группы -1482,23</t>
  </si>
  <si>
    <t>Лабораторные исследования-8000</t>
  </si>
  <si>
    <t>Дурцев Ю.Е</t>
  </si>
  <si>
    <t>Новикова О.А.</t>
  </si>
  <si>
    <t>премия учит физкульт</t>
  </si>
  <si>
    <t>медосмотр</t>
  </si>
  <si>
    <t>поверка манометров. Сигнализаторов.счетчика</t>
  </si>
  <si>
    <t>тех обл пож сигн</t>
  </si>
  <si>
    <t>аттестация декретированной груп</t>
  </si>
  <si>
    <t xml:space="preserve">Нормативные затраты на оказание муниципальной услуги: (Реализация общеобразовательных программ начального общего, основного общего, среднего (полного) общего образования и дополнительных образовательных программ, в том числе с использованием дистанционных образовательных технологий) МОУ ООШ с.Крутец </t>
  </si>
  <si>
    <t>3321*12*3 мес=9665.34</t>
  </si>
  <si>
    <t>за дополнительный объем работы -545734.81</t>
  </si>
  <si>
    <t>контентная фильтрация</t>
  </si>
  <si>
    <t>кадастровая ст-ть 1220800*1,5%=18312</t>
  </si>
  <si>
    <t xml:space="preserve">Нормативные затраты на оказание муниципальной услуги: (Реализация программы дошкольного образования)МОУ ООШ с.Крутец </t>
  </si>
  <si>
    <t>1ед*20346*12мес=244152,часы по тарификации-5489.66*12=65875.97,стимулир.фонд-26232.82 р, итого=336260.79</t>
  </si>
  <si>
    <t>1ед*15050.82*12мес=180609.84 доп.об.раб-7089.08*12=64235.2         итого 244845.04</t>
  </si>
  <si>
    <t>тарификация -1287450.88</t>
  </si>
  <si>
    <t>382,5*3мес=2586</t>
  </si>
  <si>
    <t>9 жен*1703.89=15335</t>
  </si>
  <si>
    <t>2576тыс.кВт*5434.78=140000*90%=126000</t>
  </si>
  <si>
    <t>25760тыс.кВт*5767=*10%=14000</t>
  </si>
  <si>
    <t>прочие выплаты</t>
  </si>
  <si>
    <t>командировочные расходы 100руб * 7 дн=700</t>
  </si>
  <si>
    <t>Стимулирующий фонд -262508.48</t>
  </si>
  <si>
    <t>природный газ 49 .955тыс.куб.м*5531.49*=276325.38*50%=138162.69</t>
  </si>
  <si>
    <t>природный газ 49.955 тыс.куб.м*5.531.48*=276325.38*50%=138162.69</t>
  </si>
  <si>
    <t>408.84*11мес=4497.22</t>
  </si>
  <si>
    <t>остат.ст-ть 186366.4*2,2%=4100</t>
  </si>
  <si>
    <t>1834.91*4 кв=7339.65</t>
  </si>
  <si>
    <t>тарификация -1598104.8</t>
  </si>
  <si>
    <t>тарификация -76111.2</t>
  </si>
  <si>
    <t>за дополнительный объем работы-21618.22</t>
  </si>
  <si>
    <t>тарификация -76111.20</t>
  </si>
  <si>
    <t>расходные материалы всего</t>
  </si>
  <si>
    <t>продукты</t>
  </si>
  <si>
    <t>природный газ 50 тыс.куб.м*5934.96=296747.86*50%=148373.93</t>
  </si>
  <si>
    <t>природный газ 50 тыс.куб.м*6350=296747.86*50%=148373.93</t>
  </si>
  <si>
    <t>9жен*1679.06=17991+1мужч*1873.48=16985</t>
  </si>
  <si>
    <t>за дополнительный объем работы -618703.60</t>
  </si>
  <si>
    <t>демонтаж счетчика</t>
  </si>
  <si>
    <t>1ед*23322*12мес=279864,часы по тарификации-5026*12=60312.00, доп обем работ 2230.67*12=26768.04стимулир.фонд-52157.19р, итого=419101.23</t>
  </si>
  <si>
    <t>1ед*16325.4*12мес=195904.80 доп.об.раб-7000*12=85064.67      итого =  280969.47 рабоч по комп обсл -81158.8</t>
  </si>
  <si>
    <t>Стимулирующий фонд -144060.74</t>
  </si>
  <si>
    <t>принтер</t>
  </si>
  <si>
    <t>компактная камера .интерактивный</t>
  </si>
  <si>
    <t>22тыс.кВт*5890.455=129590 *90%=116631.00</t>
  </si>
  <si>
    <t>22тыс.кВт*5890.455=129590*10%=12959</t>
  </si>
  <si>
    <t>5760*3кв=17278.78</t>
  </si>
  <si>
    <t>зарядка огнетушителей</t>
  </si>
  <si>
    <t>продукты питания</t>
  </si>
  <si>
    <t>консультатионные услуги</t>
  </si>
  <si>
    <t>487.50*12 мес=3031</t>
  </si>
  <si>
    <t>за дополнительный объем работы-23344.00</t>
  </si>
  <si>
    <t>633.75.*4мес=2535</t>
  </si>
  <si>
    <t>1739.00*1 кв=829.15</t>
  </si>
  <si>
    <t>остат.ст-ть 11897.73*2,2%=1672*4 кв=1047</t>
  </si>
  <si>
    <t>Расчет нормативных затрат на 2017 год</t>
  </si>
  <si>
    <t>Расчет нормативных затрат на 2018 год</t>
  </si>
  <si>
    <t>Расчет нормативных затрат на 2019 год</t>
  </si>
  <si>
    <r>
      <t>учитель (10,11</t>
    </r>
    <r>
      <rPr>
        <sz val="9"/>
        <color indexed="10"/>
        <rFont val="Times New Roman"/>
        <family val="1"/>
        <charset val="204"/>
      </rPr>
      <t xml:space="preserve"> шт.ед</t>
    </r>
    <r>
      <rPr>
        <sz val="9"/>
        <color indexed="8"/>
        <rFont val="Times New Roman"/>
        <family val="1"/>
        <charset val="204"/>
      </rPr>
      <t>)</t>
    </r>
  </si>
  <si>
    <t>спортинвентарь</t>
  </si>
  <si>
    <t>1ед*17319*12мес=207828.00 доп.об.раб-6927.60*12=83131.2      итого =  290959.20 рабоч по комп обсл -7500*12=90000.00</t>
  </si>
  <si>
    <t>1ед*23322*12мес=279864,часы по тарификации-5026*12=60312.00, доп обем работ 2145.44*12=25745.28стимулир.фонд-34349.02р, итого=400270.3.</t>
  </si>
  <si>
    <t>тарификация -1698104.8</t>
  </si>
  <si>
    <t>Стимулирующий фонд -147762.10</t>
  </si>
  <si>
    <t>за дополнительный объем работы -678703.6</t>
  </si>
  <si>
    <t>тарификация -1898104.8</t>
  </si>
  <si>
    <t>за дополнительный объем работы -690803.6</t>
  </si>
  <si>
    <t>природный газ 50тыс куб*5.98=299000</t>
  </si>
  <si>
    <t>25тыс.кВт*6.90=172500</t>
  </si>
  <si>
    <t>11*583.50=6418.5</t>
  </si>
  <si>
    <t>633.75.*12мес=7605.00</t>
  </si>
  <si>
    <t>гигиеническая оценка проф знаний</t>
  </si>
  <si>
    <t>тех сопровождениеАС СМЕТА</t>
  </si>
  <si>
    <t>12*1600=19200.00</t>
  </si>
  <si>
    <t>аттестация рабочих мест</t>
  </si>
  <si>
    <t>508.33*12=6100</t>
  </si>
  <si>
    <t>природный газ 50тыс куб*5.98=301016.26</t>
  </si>
  <si>
    <t>20тыс.кВт*6.90=138000</t>
  </si>
  <si>
    <t>9жен*2177.78=19600</t>
  </si>
  <si>
    <t>9жен*1111.11=10000</t>
  </si>
  <si>
    <t>остат.ст-ть 69181.88*2,2%=1522*4 кв=6088</t>
  </si>
  <si>
    <t>остат.ст-ть 23034*2,2%=1047*4 кв=4188</t>
  </si>
  <si>
    <r>
      <t>воспитатель (0.55</t>
    </r>
    <r>
      <rPr>
        <sz val="9"/>
        <color indexed="10"/>
        <rFont val="Times New Roman"/>
        <family val="1"/>
        <charset val="204"/>
      </rPr>
      <t xml:space="preserve"> шт.ед</t>
    </r>
    <r>
      <rPr>
        <sz val="9"/>
        <color indexed="8"/>
        <rFont val="Times New Roman"/>
        <family val="1"/>
        <charset val="204"/>
      </rPr>
      <t>)</t>
    </r>
  </si>
  <si>
    <t>Расчет нормативных затрат на 2017год</t>
  </si>
  <si>
    <t>за дополнительный объем работы-24688.80</t>
  </si>
  <si>
    <t>2*40*250дн=20000.00</t>
  </si>
  <si>
    <t>2*40*81=6490.00</t>
  </si>
  <si>
    <t>2*40*87 дн=7000</t>
  </si>
  <si>
    <t>за дополнительный объем работы-19888.80</t>
  </si>
  <si>
    <t>508.33*12 мес=4900</t>
  </si>
  <si>
    <t>остат.ст-ть 274863.63*2,2%=6047*4 кв=15099.58</t>
  </si>
  <si>
    <t>Стимулирующий фонд -127862.1</t>
  </si>
  <si>
    <t>633.75.*3мес=1901.25</t>
  </si>
  <si>
    <t>10*583.50=4252</t>
  </si>
  <si>
    <t>6287.26*4кв=25149.03</t>
  </si>
  <si>
    <t>14 жен*1049.29=14690</t>
  </si>
  <si>
    <t>природный газ 29137тыс куб*5.9406=173093.59</t>
  </si>
  <si>
    <t>25тыс.кВт*7.14=178598.9</t>
  </si>
  <si>
    <t>мл воспитатель (0.5шт ед)  повар(1шт.ед)                   кухонный работник  (0.5шт ед)             сторож(2.3шт.ед)              рабочий по КО(1шт.ед)</t>
  </si>
  <si>
    <t>3900 *4мес= 15600                                                                     7800 *4мес = 31200                                                                    3900 *4 мес = 15600                                                                  17940*4мес= 71760                                                               7800*4 мес=31200</t>
  </si>
</sst>
</file>

<file path=xl/styles.xml><?xml version="1.0" encoding="utf-8"?>
<styleSheet xmlns="http://schemas.openxmlformats.org/spreadsheetml/2006/main">
  <fonts count="36">
    <font>
      <sz val="10"/>
      <color theme="1"/>
      <name val="Arial Cyr"/>
      <family val="2"/>
      <charset val="204"/>
    </font>
    <font>
      <sz val="16"/>
      <color indexed="8"/>
      <name val="Arial Cyr"/>
      <family val="2"/>
      <charset val="204"/>
    </font>
    <font>
      <b/>
      <sz val="22"/>
      <color indexed="8"/>
      <name val="Arial Cyr"/>
      <family val="2"/>
      <charset val="204"/>
    </font>
    <font>
      <b/>
      <sz val="24"/>
      <color indexed="8"/>
      <name val="Arial Cyr"/>
      <family val="2"/>
      <charset val="204"/>
    </font>
    <font>
      <b/>
      <sz val="20"/>
      <color indexed="8"/>
      <name val="Arial Cyr"/>
      <charset val="204"/>
    </font>
    <font>
      <sz val="20"/>
      <color indexed="8"/>
      <name val="Arial Cyr"/>
      <charset val="204"/>
    </font>
    <font>
      <b/>
      <sz val="18"/>
      <color indexed="8"/>
      <name val="Arial Cyr"/>
      <charset val="204"/>
    </font>
    <font>
      <sz val="16"/>
      <color indexed="8"/>
      <name val="Arial Cyr"/>
      <charset val="204"/>
    </font>
    <font>
      <sz val="22"/>
      <color indexed="8"/>
      <name val="Arial Cyr"/>
      <charset val="204"/>
    </font>
    <font>
      <b/>
      <sz val="16"/>
      <color indexed="8"/>
      <name val="Arial Cyr"/>
      <charset val="204"/>
    </font>
    <font>
      <b/>
      <i/>
      <sz val="16"/>
      <color indexed="8"/>
      <name val="Arial Cyr"/>
      <charset val="204"/>
    </font>
    <font>
      <b/>
      <sz val="18"/>
      <color indexed="10"/>
      <name val="Arial Cyr"/>
      <charset val="204"/>
    </font>
    <font>
      <b/>
      <sz val="16"/>
      <color indexed="10"/>
      <name val="Arial Cyr"/>
      <charset val="204"/>
    </font>
    <font>
      <b/>
      <i/>
      <sz val="16"/>
      <color indexed="10"/>
      <name val="Arial Cyr"/>
      <charset val="204"/>
    </font>
    <font>
      <b/>
      <sz val="24"/>
      <color indexed="10"/>
      <name val="Arial Cyr"/>
      <family val="2"/>
      <charset val="204"/>
    </font>
    <font>
      <b/>
      <sz val="18"/>
      <color indexed="10"/>
      <name val="Arial Cyr"/>
      <family val="2"/>
      <charset val="204"/>
    </font>
    <font>
      <b/>
      <sz val="20"/>
      <color indexed="10"/>
      <name val="Arial Cyr"/>
      <charset val="204"/>
    </font>
    <font>
      <sz val="8"/>
      <name val="Arial Cyr"/>
      <family val="2"/>
      <charset val="204"/>
    </font>
    <font>
      <b/>
      <sz val="12"/>
      <color indexed="8"/>
      <name val="Times New Roman"/>
      <family val="1"/>
      <charset val="204"/>
    </font>
    <font>
      <sz val="12"/>
      <color indexed="8"/>
      <name val="Arial Cyr"/>
      <family val="2"/>
      <charset val="204"/>
    </font>
    <font>
      <b/>
      <sz val="9"/>
      <color indexed="8"/>
      <name val="Times New Roman"/>
      <family val="1"/>
      <charset val="204"/>
    </font>
    <font>
      <sz val="10"/>
      <color indexed="8"/>
      <name val="Arial Cyr"/>
      <family val="2"/>
      <charset val="204"/>
    </font>
    <font>
      <b/>
      <sz val="9"/>
      <color indexed="8"/>
      <name val="Arial Cyr"/>
      <charset val="204"/>
    </font>
    <font>
      <sz val="9"/>
      <color theme="1"/>
      <name val="Arial Cyr"/>
      <family val="2"/>
      <charset val="204"/>
    </font>
    <font>
      <b/>
      <sz val="9"/>
      <color indexed="10"/>
      <name val="Arial Cyr"/>
      <charset val="204"/>
    </font>
    <font>
      <sz val="9"/>
      <color indexed="8"/>
      <name val="Times New Roman"/>
      <family val="1"/>
      <charset val="204"/>
    </font>
    <font>
      <sz val="9"/>
      <color indexed="10"/>
      <name val="Times New Roman"/>
      <family val="1"/>
      <charset val="204"/>
    </font>
    <font>
      <sz val="9"/>
      <color indexed="8"/>
      <name val="Arial Cyr"/>
      <family val="2"/>
      <charset val="204"/>
    </font>
    <font>
      <b/>
      <i/>
      <sz val="9"/>
      <color indexed="8"/>
      <name val="Times New Roman"/>
      <family val="1"/>
      <charset val="204"/>
    </font>
    <font>
      <b/>
      <i/>
      <sz val="9"/>
      <color indexed="10"/>
      <name val="Arial Cyr"/>
      <charset val="204"/>
    </font>
    <font>
      <sz val="9"/>
      <color indexed="8"/>
      <name val="Arial Cyr"/>
      <charset val="204"/>
    </font>
    <font>
      <b/>
      <i/>
      <sz val="9"/>
      <color indexed="8"/>
      <name val="Arial Cyr"/>
      <charset val="204"/>
    </font>
    <font>
      <b/>
      <sz val="8"/>
      <color indexed="8"/>
      <name val="Times New Roman"/>
      <family val="1"/>
      <charset val="204"/>
    </font>
    <font>
      <sz val="8"/>
      <color indexed="8"/>
      <name val="Times New Roman"/>
      <family val="1"/>
      <charset val="204"/>
    </font>
    <font>
      <b/>
      <sz val="9"/>
      <color indexed="10"/>
      <name val="Arial Cyr"/>
      <family val="2"/>
      <charset val="204"/>
    </font>
    <font>
      <b/>
      <sz val="9"/>
      <color indexed="8"/>
      <name val="Arial Cyr"/>
      <family val="2"/>
      <charset val="204"/>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4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21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4" fillId="2" borderId="0" xfId="0" applyFont="1" applyFill="1" applyAlignment="1">
      <alignment vertical="top" wrapText="1"/>
    </xf>
    <xf numFmtId="0" fontId="6" fillId="0" borderId="0" xfId="0" applyFont="1" applyBorder="1" applyAlignment="1">
      <alignment vertical="top" wrapText="1"/>
    </xf>
    <xf numFmtId="0" fontId="8" fillId="0" borderId="0" xfId="0" applyFont="1" applyBorder="1" applyAlignment="1">
      <alignment vertical="top" wrapText="1"/>
    </xf>
    <xf numFmtId="0" fontId="9" fillId="0" borderId="0" xfId="0" applyFont="1" applyAlignment="1">
      <alignment horizontal="center" vertical="top" wrapText="1"/>
    </xf>
    <xf numFmtId="0" fontId="9" fillId="0" borderId="0" xfId="0" applyFont="1" applyAlignment="1">
      <alignment vertical="top" wrapText="1"/>
    </xf>
    <xf numFmtId="0" fontId="10" fillId="0" borderId="0" xfId="0" applyFont="1" applyAlignment="1">
      <alignment vertical="top" wrapText="1"/>
    </xf>
    <xf numFmtId="0" fontId="1" fillId="0" borderId="0" xfId="0" applyFont="1" applyAlignment="1">
      <alignment vertical="center" wrapText="1"/>
    </xf>
    <xf numFmtId="0" fontId="6" fillId="0" borderId="0" xfId="0" applyFont="1" applyAlignment="1">
      <alignment horizontal="center" vertical="center" wrapText="1"/>
    </xf>
    <xf numFmtId="0" fontId="10" fillId="0" borderId="0" xfId="0" applyFont="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4" fillId="0" borderId="0" xfId="0" applyFont="1" applyBorder="1" applyAlignment="1">
      <alignment vertical="top" wrapText="1"/>
    </xf>
    <xf numFmtId="0" fontId="12" fillId="0" borderId="0" xfId="0" applyFont="1" applyBorder="1" applyAlignment="1">
      <alignment horizontal="center" vertical="top" wrapText="1"/>
    </xf>
    <xf numFmtId="0" fontId="7" fillId="2" borderId="0" xfId="0" applyFont="1" applyFill="1" applyBorder="1" applyAlignment="1">
      <alignment vertical="center" wrapText="1"/>
    </xf>
    <xf numFmtId="0" fontId="9" fillId="0" borderId="0" xfId="0" applyFont="1" applyAlignment="1">
      <alignment vertical="center" wrapText="1"/>
    </xf>
    <xf numFmtId="0" fontId="0" fillId="2" borderId="0" xfId="0" applyFill="1" applyBorder="1"/>
    <xf numFmtId="0" fontId="0" fillId="2" borderId="0" xfId="0" applyFill="1" applyBorder="1" applyAlignment="1">
      <alignment horizontal="right"/>
    </xf>
    <xf numFmtId="0" fontId="0" fillId="2" borderId="0" xfId="0" applyFill="1"/>
    <xf numFmtId="9" fontId="0" fillId="2" borderId="0" xfId="0" applyNumberFormat="1" applyFill="1" applyBorder="1" applyAlignment="1">
      <alignment horizontal="right"/>
    </xf>
    <xf numFmtId="9" fontId="0" fillId="2" borderId="0" xfId="0" applyNumberFormat="1" applyFill="1" applyAlignment="1">
      <alignment horizontal="right"/>
    </xf>
    <xf numFmtId="9" fontId="0" fillId="2" borderId="0" xfId="0" applyNumberFormat="1" applyFill="1" applyBorder="1"/>
    <xf numFmtId="0" fontId="19" fillId="0" borderId="0" xfId="0" applyFont="1" applyBorder="1" applyAlignment="1">
      <alignment vertical="top" wrapText="1"/>
    </xf>
    <xf numFmtId="0" fontId="20" fillId="10" borderId="2" xfId="0" applyFont="1" applyFill="1" applyBorder="1" applyAlignment="1">
      <alignment vertical="center" wrapText="1"/>
    </xf>
    <xf numFmtId="0" fontId="18" fillId="0" borderId="2" xfId="0" applyFont="1" applyBorder="1" applyAlignment="1">
      <alignment horizontal="center" vertical="top" wrapText="1"/>
    </xf>
    <xf numFmtId="14" fontId="21" fillId="0" borderId="0" xfId="0" applyNumberFormat="1" applyFont="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21" fillId="0" borderId="0" xfId="0" applyFont="1" applyAlignment="1">
      <alignment vertical="top" wrapText="1"/>
    </xf>
    <xf numFmtId="0" fontId="15" fillId="0" borderId="0" xfId="0" applyFont="1" applyBorder="1" applyAlignment="1">
      <alignment vertical="top" wrapText="1"/>
    </xf>
    <xf numFmtId="0" fontId="11" fillId="0" borderId="0" xfId="0" applyFont="1" applyBorder="1" applyAlignment="1">
      <alignment vertical="top" wrapText="1"/>
    </xf>
    <xf numFmtId="0" fontId="12" fillId="0" borderId="17" xfId="0" applyFont="1" applyBorder="1" applyAlignment="1">
      <alignment vertical="top" wrapText="1"/>
    </xf>
    <xf numFmtId="0" fontId="12" fillId="0" borderId="14" xfId="0" applyFont="1" applyBorder="1" applyAlignment="1">
      <alignment vertical="top" wrapText="1"/>
    </xf>
    <xf numFmtId="0" fontId="12" fillId="0" borderId="18" xfId="0" applyFont="1" applyBorder="1" applyAlignment="1">
      <alignment vertical="top" wrapText="1"/>
    </xf>
    <xf numFmtId="0" fontId="13" fillId="0" borderId="0" xfId="0" applyFont="1" applyBorder="1" applyAlignment="1">
      <alignment vertical="top" wrapText="1"/>
    </xf>
    <xf numFmtId="0" fontId="11" fillId="0" borderId="0" xfId="0" applyFont="1" applyAlignment="1">
      <alignment vertical="center" wrapText="1"/>
    </xf>
    <xf numFmtId="0" fontId="20" fillId="0" borderId="2" xfId="0" applyFont="1" applyBorder="1" applyAlignment="1">
      <alignment horizontal="center" vertical="top" wrapText="1"/>
    </xf>
    <xf numFmtId="0" fontId="22" fillId="0" borderId="0" xfId="0" applyFont="1" applyAlignment="1">
      <alignment horizontal="center" vertical="top" wrapText="1"/>
    </xf>
    <xf numFmtId="0" fontId="20" fillId="0" borderId="2" xfId="0" applyFont="1" applyBorder="1" applyAlignment="1">
      <alignment vertical="top" wrapText="1"/>
    </xf>
    <xf numFmtId="0" fontId="24" fillId="0" borderId="2" xfId="0" applyFont="1" applyBorder="1" applyAlignment="1">
      <alignment vertical="top" wrapText="1"/>
    </xf>
    <xf numFmtId="0" fontId="24" fillId="0" borderId="0" xfId="0" applyFont="1" applyBorder="1" applyAlignment="1">
      <alignment vertical="top" wrapText="1"/>
    </xf>
    <xf numFmtId="0" fontId="25" fillId="0" borderId="3" xfId="0" applyFont="1" applyBorder="1" applyAlignment="1">
      <alignment vertical="top" wrapText="1"/>
    </xf>
    <xf numFmtId="0" fontId="25" fillId="0" borderId="4" xfId="0" applyFont="1" applyBorder="1" applyAlignment="1">
      <alignment vertical="top" wrapText="1"/>
    </xf>
    <xf numFmtId="0" fontId="25" fillId="0" borderId="4" xfId="0" applyFont="1" applyBorder="1" applyAlignment="1">
      <alignment horizontal="center" vertical="top" wrapText="1"/>
    </xf>
    <xf numFmtId="0" fontId="25" fillId="0" borderId="2" xfId="0" applyFont="1" applyBorder="1" applyAlignment="1">
      <alignment vertical="top" wrapText="1"/>
    </xf>
    <xf numFmtId="0" fontId="25" fillId="0" borderId="5" xfId="0" applyFont="1" applyBorder="1" applyAlignment="1">
      <alignment vertical="top" wrapText="1"/>
    </xf>
    <xf numFmtId="0" fontId="25" fillId="0" borderId="5" xfId="0" applyFont="1" applyBorder="1" applyAlignment="1">
      <alignment horizontal="center" vertical="top" wrapText="1"/>
    </xf>
    <xf numFmtId="0" fontId="25" fillId="0" borderId="6" xfId="0" applyFont="1" applyBorder="1" applyAlignment="1">
      <alignment vertical="top" wrapText="1"/>
    </xf>
    <xf numFmtId="0" fontId="25" fillId="0" borderId="0" xfId="0" applyFont="1" applyBorder="1" applyAlignment="1">
      <alignment vertical="top" wrapText="1"/>
    </xf>
    <xf numFmtId="0" fontId="25" fillId="0" borderId="7" xfId="0" applyFont="1" applyBorder="1" applyAlignment="1">
      <alignment horizontal="center" vertical="top" wrapText="1"/>
    </xf>
    <xf numFmtId="0" fontId="25" fillId="0" borderId="8" xfId="0" applyFont="1" applyBorder="1" applyAlignment="1">
      <alignment vertical="top" wrapText="1"/>
    </xf>
    <xf numFmtId="0" fontId="25" fillId="0" borderId="11" xfId="0" applyFont="1" applyBorder="1" applyAlignment="1">
      <alignment vertical="top" wrapText="1"/>
    </xf>
    <xf numFmtId="0" fontId="22" fillId="0" borderId="2" xfId="0" applyFont="1" applyBorder="1" applyAlignment="1">
      <alignment vertical="top" wrapText="1"/>
    </xf>
    <xf numFmtId="0" fontId="22" fillId="0" borderId="0" xfId="0" applyFont="1" applyAlignment="1">
      <alignment vertical="top" wrapText="1"/>
    </xf>
    <xf numFmtId="0" fontId="20" fillId="0" borderId="7" xfId="0" applyFont="1" applyBorder="1" applyAlignment="1">
      <alignment vertical="top" wrapText="1"/>
    </xf>
    <xf numFmtId="0" fontId="20" fillId="0" borderId="7" xfId="0" applyFont="1" applyBorder="1" applyAlignment="1">
      <alignment horizontal="center" vertical="top" wrapText="1"/>
    </xf>
    <xf numFmtId="0" fontId="20" fillId="2" borderId="7" xfId="0" applyFont="1" applyFill="1" applyBorder="1" applyAlignment="1">
      <alignment vertical="top" wrapText="1"/>
    </xf>
    <xf numFmtId="0" fontId="24" fillId="0" borderId="16" xfId="0" applyFont="1" applyBorder="1" applyAlignment="1">
      <alignment vertical="top" wrapText="1"/>
    </xf>
    <xf numFmtId="0" fontId="25" fillId="0" borderId="2" xfId="0" applyFont="1" applyBorder="1" applyAlignment="1">
      <alignment horizontal="center" vertical="top" wrapText="1"/>
    </xf>
    <xf numFmtId="0" fontId="24" fillId="0" borderId="12" xfId="0" applyFont="1" applyBorder="1" applyAlignment="1">
      <alignment vertical="top" wrapText="1"/>
    </xf>
    <xf numFmtId="0" fontId="24" fillId="0" borderId="13" xfId="0" applyFont="1" applyBorder="1" applyAlignment="1">
      <alignment vertical="top" wrapText="1"/>
    </xf>
    <xf numFmtId="0" fontId="24" fillId="0" borderId="9" xfId="0" applyFont="1" applyBorder="1" applyAlignment="1">
      <alignment vertical="top" wrapText="1"/>
    </xf>
    <xf numFmtId="0" fontId="24" fillId="0" borderId="2" xfId="0" applyFont="1" applyBorder="1" applyAlignment="1">
      <alignment horizontal="center" vertical="top" wrapText="1"/>
    </xf>
    <xf numFmtId="0" fontId="24" fillId="0" borderId="0" xfId="0" applyFont="1" applyBorder="1" applyAlignment="1">
      <alignment horizontal="center" vertical="top" wrapText="1"/>
    </xf>
    <xf numFmtId="0" fontId="25" fillId="0" borderId="2" xfId="0" applyFont="1" applyBorder="1" applyAlignment="1">
      <alignment horizontal="left" vertical="top" wrapText="1"/>
    </xf>
    <xf numFmtId="0" fontId="27" fillId="0" borderId="2" xfId="0" applyFont="1" applyBorder="1" applyAlignment="1">
      <alignment vertical="top" wrapText="1"/>
    </xf>
    <xf numFmtId="0" fontId="27" fillId="0" borderId="0" xfId="0" applyFont="1" applyAlignment="1">
      <alignment vertical="top" wrapText="1"/>
    </xf>
    <xf numFmtId="0" fontId="20" fillId="8" borderId="2" xfId="0" applyFont="1" applyFill="1" applyBorder="1" applyAlignment="1">
      <alignment vertical="top" wrapText="1"/>
    </xf>
    <xf numFmtId="0" fontId="20" fillId="8" borderId="2" xfId="0" applyFont="1" applyFill="1" applyBorder="1" applyAlignment="1">
      <alignment horizontal="center" vertical="top" wrapText="1"/>
    </xf>
    <xf numFmtId="0" fontId="28" fillId="0" borderId="7" xfId="0" applyFont="1" applyBorder="1" applyAlignment="1">
      <alignment horizontal="center" vertical="top" wrapText="1"/>
    </xf>
    <xf numFmtId="0" fontId="29" fillId="0" borderId="2" xfId="0" applyFont="1" applyBorder="1" applyAlignment="1">
      <alignment vertical="top" wrapText="1"/>
    </xf>
    <xf numFmtId="0" fontId="29" fillId="0" borderId="0" xfId="0" applyFont="1" applyBorder="1" applyAlignment="1">
      <alignment vertical="top" wrapText="1"/>
    </xf>
    <xf numFmtId="0" fontId="25" fillId="9" borderId="2" xfId="0" applyFont="1" applyFill="1" applyBorder="1" applyAlignment="1">
      <alignment vertical="center" wrapText="1"/>
    </xf>
    <xf numFmtId="0" fontId="25" fillId="9" borderId="2" xfId="0" applyFont="1" applyFill="1" applyBorder="1" applyAlignment="1">
      <alignment horizontal="center" vertical="center" wrapText="1"/>
    </xf>
    <xf numFmtId="2" fontId="25" fillId="9" borderId="2" xfId="0" applyNumberFormat="1" applyFont="1" applyFill="1" applyBorder="1" applyAlignment="1">
      <alignment vertical="center" wrapText="1"/>
    </xf>
    <xf numFmtId="2" fontId="20" fillId="9" borderId="2" xfId="0" applyNumberFormat="1" applyFont="1" applyFill="1" applyBorder="1" applyAlignment="1">
      <alignment vertical="center" wrapText="1"/>
    </xf>
    <xf numFmtId="0" fontId="24" fillId="0" borderId="0" xfId="0" applyFont="1" applyAlignment="1">
      <alignment vertical="center" wrapText="1"/>
    </xf>
    <xf numFmtId="0" fontId="22" fillId="0" borderId="2" xfId="0" applyFont="1" applyBorder="1" applyAlignment="1">
      <alignment horizontal="center" vertical="top" wrapText="1"/>
    </xf>
    <xf numFmtId="0" fontId="23" fillId="2" borderId="0" xfId="0" applyFont="1" applyFill="1"/>
    <xf numFmtId="0" fontId="23" fillId="2" borderId="2" xfId="0" applyFont="1" applyFill="1" applyBorder="1"/>
    <xf numFmtId="0" fontId="30" fillId="0" borderId="2" xfId="0" applyFont="1" applyBorder="1" applyAlignment="1">
      <alignment vertical="top" wrapText="1"/>
    </xf>
    <xf numFmtId="0" fontId="23" fillId="2" borderId="0" xfId="0" applyFont="1" applyFill="1" applyBorder="1"/>
    <xf numFmtId="0" fontId="30" fillId="0" borderId="7" xfId="0" applyFont="1" applyBorder="1" applyAlignment="1">
      <alignment vertical="top" wrapText="1"/>
    </xf>
    <xf numFmtId="0" fontId="30" fillId="0" borderId="0" xfId="0" applyFont="1" applyAlignment="1">
      <alignment vertical="top" wrapText="1"/>
    </xf>
    <xf numFmtId="0" fontId="20" fillId="0" borderId="2" xfId="0" applyFont="1" applyBorder="1" applyAlignment="1">
      <alignment horizontal="center" vertical="center" wrapText="1"/>
    </xf>
    <xf numFmtId="0" fontId="20" fillId="8" borderId="2" xfId="0" applyFont="1" applyFill="1" applyBorder="1" applyAlignment="1">
      <alignment horizontal="center" vertical="center" wrapText="1"/>
    </xf>
    <xf numFmtId="0" fontId="22" fillId="0" borderId="0" xfId="0" applyFont="1" applyAlignment="1">
      <alignment horizontal="center" vertical="center" wrapText="1"/>
    </xf>
    <xf numFmtId="0" fontId="28" fillId="0" borderId="2" xfId="0" applyFont="1" applyBorder="1" applyAlignment="1">
      <alignment horizontal="center" vertical="center" wrapText="1"/>
    </xf>
    <xf numFmtId="0" fontId="31" fillId="0" borderId="2" xfId="0" applyFont="1" applyBorder="1" applyAlignment="1">
      <alignment vertical="center" wrapText="1"/>
    </xf>
    <xf numFmtId="0" fontId="31" fillId="0" borderId="0" xfId="0" applyFont="1" applyAlignment="1">
      <alignment vertical="center" wrapText="1"/>
    </xf>
    <xf numFmtId="0" fontId="25" fillId="2" borderId="2" xfId="0" applyFont="1" applyFill="1" applyBorder="1" applyAlignment="1">
      <alignment vertical="center" wrapText="1"/>
    </xf>
    <xf numFmtId="0" fontId="25" fillId="3" borderId="2" xfId="0" applyFont="1" applyFill="1" applyBorder="1" applyAlignment="1">
      <alignment vertical="center" wrapText="1"/>
    </xf>
    <xf numFmtId="0" fontId="25" fillId="3" borderId="2" xfId="0" applyFont="1" applyFill="1" applyBorder="1" applyAlignment="1">
      <alignment horizontal="center" vertical="center" wrapText="1"/>
    </xf>
    <xf numFmtId="2" fontId="25" fillId="3" borderId="2" xfId="0" applyNumberFormat="1" applyFont="1" applyFill="1" applyBorder="1" applyAlignment="1">
      <alignment vertical="center" wrapText="1"/>
    </xf>
    <xf numFmtId="0" fontId="30" fillId="2" borderId="0" xfId="0" applyFont="1" applyFill="1" applyBorder="1" applyAlignment="1">
      <alignment vertical="center" wrapText="1"/>
    </xf>
    <xf numFmtId="0" fontId="25" fillId="0" borderId="2" xfId="0" applyFont="1" applyBorder="1" applyAlignment="1">
      <alignment vertical="center" wrapText="1"/>
    </xf>
    <xf numFmtId="0" fontId="20" fillId="4" borderId="2" xfId="0" applyFont="1" applyFill="1" applyBorder="1" applyAlignment="1">
      <alignment vertical="center" wrapText="1"/>
    </xf>
    <xf numFmtId="0" fontId="25" fillId="4" borderId="2" xfId="0" applyFont="1" applyFill="1" applyBorder="1" applyAlignment="1">
      <alignment horizontal="center" vertical="center" wrapText="1"/>
    </xf>
    <xf numFmtId="2" fontId="20" fillId="4" borderId="2" xfId="0" applyNumberFormat="1" applyFont="1" applyFill="1" applyBorder="1" applyAlignment="1">
      <alignment vertical="center" wrapText="1"/>
    </xf>
    <xf numFmtId="0" fontId="30" fillId="0" borderId="0" xfId="0" applyFont="1" applyBorder="1" applyAlignment="1">
      <alignment vertical="center" wrapText="1"/>
    </xf>
    <xf numFmtId="0" fontId="20" fillId="0" borderId="2"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27" fillId="0" borderId="0" xfId="0" applyFont="1" applyBorder="1" applyAlignment="1">
      <alignment vertical="top" wrapText="1"/>
    </xf>
    <xf numFmtId="0" fontId="22" fillId="0" borderId="0" xfId="0" applyFont="1" applyBorder="1" applyAlignment="1">
      <alignment vertical="top" wrapText="1"/>
    </xf>
    <xf numFmtId="0" fontId="20" fillId="7" borderId="2" xfId="0" applyFont="1" applyFill="1" applyBorder="1" applyAlignment="1">
      <alignment vertical="top" wrapText="1"/>
    </xf>
    <xf numFmtId="0" fontId="20" fillId="7" borderId="2" xfId="0" applyFont="1" applyFill="1" applyBorder="1" applyAlignment="1">
      <alignment horizontal="center" vertical="top" wrapText="1"/>
    </xf>
    <xf numFmtId="0" fontId="20" fillId="5" borderId="2" xfId="0" applyFont="1" applyFill="1" applyBorder="1" applyAlignment="1">
      <alignment vertical="center" wrapText="1"/>
    </xf>
    <xf numFmtId="0" fontId="20" fillId="6" borderId="2" xfId="0" applyFont="1" applyFill="1" applyBorder="1" applyAlignment="1">
      <alignment vertical="center" wrapText="1"/>
    </xf>
    <xf numFmtId="0" fontId="20" fillId="6" borderId="2" xfId="0" applyFont="1" applyFill="1" applyBorder="1" applyAlignment="1">
      <alignment horizontal="center" vertical="center" wrapText="1"/>
    </xf>
    <xf numFmtId="0" fontId="22" fillId="0" borderId="0" xfId="0" applyFont="1" applyAlignment="1">
      <alignment vertical="center" wrapText="1"/>
    </xf>
    <xf numFmtId="0" fontId="20" fillId="0" borderId="0" xfId="0" applyFont="1" applyBorder="1" applyAlignment="1">
      <alignment vertical="top"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2" fontId="25" fillId="0" borderId="0" xfId="0" applyNumberFormat="1" applyFont="1" applyBorder="1" applyAlignment="1">
      <alignment vertical="center" wrapText="1"/>
    </xf>
    <xf numFmtId="0" fontId="32" fillId="6" borderId="2" xfId="0" applyFont="1" applyFill="1" applyBorder="1" applyAlignment="1">
      <alignment vertical="center" wrapText="1"/>
    </xf>
    <xf numFmtId="0" fontId="20" fillId="0" borderId="2" xfId="0" applyFont="1" applyBorder="1" applyAlignment="1">
      <alignment horizontal="center" vertical="top" wrapText="1"/>
    </xf>
    <xf numFmtId="0" fontId="24" fillId="0" borderId="2" xfId="0" applyFont="1" applyBorder="1" applyAlignment="1">
      <alignment horizontal="right" vertical="top" wrapText="1"/>
    </xf>
    <xf numFmtId="0" fontId="33" fillId="0" borderId="2" xfId="0" applyFont="1" applyBorder="1" applyAlignment="1">
      <alignment vertical="top" wrapText="1"/>
    </xf>
    <xf numFmtId="0" fontId="22" fillId="0" borderId="2" xfId="0" applyFont="1" applyBorder="1" applyAlignment="1">
      <alignment horizontal="right" vertical="top" wrapText="1"/>
    </xf>
    <xf numFmtId="0" fontId="22" fillId="0" borderId="2" xfId="0" applyFont="1" applyBorder="1" applyAlignment="1">
      <alignment horizontal="left" vertical="top" wrapText="1"/>
    </xf>
    <xf numFmtId="0" fontId="20" fillId="0" borderId="2" xfId="0" applyFont="1" applyBorder="1" applyAlignment="1">
      <alignment horizontal="center" vertical="top" wrapText="1"/>
    </xf>
    <xf numFmtId="0" fontId="30" fillId="0" borderId="2" xfId="0" applyFont="1" applyBorder="1" applyAlignment="1">
      <alignment horizontal="left" vertical="top" wrapText="1"/>
    </xf>
    <xf numFmtId="0" fontId="23" fillId="2" borderId="2" xfId="0" applyFont="1" applyFill="1" applyBorder="1" applyAlignment="1">
      <alignment vertical="top"/>
    </xf>
    <xf numFmtId="0" fontId="20" fillId="0" borderId="2" xfId="0" applyFont="1" applyBorder="1" applyAlignment="1">
      <alignment horizontal="center" vertical="top" wrapText="1"/>
    </xf>
    <xf numFmtId="0" fontId="34" fillId="10" borderId="0" xfId="0" applyFont="1" applyFill="1" applyBorder="1" applyAlignment="1">
      <alignment vertical="top" wrapText="1"/>
    </xf>
    <xf numFmtId="0" fontId="35" fillId="10" borderId="0" xfId="0" applyFont="1" applyFill="1" applyAlignment="1">
      <alignment vertical="top" wrapText="1"/>
    </xf>
    <xf numFmtId="0" fontId="30" fillId="10" borderId="0" xfId="0" applyFont="1" applyFill="1" applyAlignment="1">
      <alignment vertical="top" wrapText="1"/>
    </xf>
    <xf numFmtId="0" fontId="20" fillId="10" borderId="2" xfId="0" applyFont="1" applyFill="1" applyBorder="1" applyAlignment="1">
      <alignment vertical="top" wrapText="1"/>
    </xf>
    <xf numFmtId="0" fontId="20" fillId="10" borderId="2" xfId="0" applyFont="1" applyFill="1" applyBorder="1" applyAlignment="1">
      <alignment horizontal="center" vertical="top" wrapText="1"/>
    </xf>
    <xf numFmtId="0" fontId="22" fillId="10" borderId="0" xfId="0" applyFont="1" applyFill="1" applyAlignment="1">
      <alignment vertical="top" wrapText="1"/>
    </xf>
    <xf numFmtId="0" fontId="25" fillId="10" borderId="3" xfId="0" applyFont="1" applyFill="1" applyBorder="1" applyAlignment="1">
      <alignment vertical="top" wrapText="1"/>
    </xf>
    <xf numFmtId="0" fontId="25" fillId="10" borderId="4" xfId="0" applyFont="1" applyFill="1" applyBorder="1" applyAlignment="1">
      <alignment vertical="top" wrapText="1"/>
    </xf>
    <xf numFmtId="0" fontId="25" fillId="10" borderId="5" xfId="0" applyFont="1" applyFill="1" applyBorder="1" applyAlignment="1">
      <alignment horizontal="center" vertical="top" wrapText="1"/>
    </xf>
    <xf numFmtId="0" fontId="25" fillId="10" borderId="6" xfId="0" applyFont="1" applyFill="1" applyBorder="1" applyAlignment="1">
      <alignment vertical="top" wrapText="1"/>
    </xf>
    <xf numFmtId="0" fontId="27" fillId="10" borderId="0" xfId="0" applyFont="1" applyFill="1" applyAlignment="1">
      <alignment vertical="top" wrapText="1"/>
    </xf>
    <xf numFmtId="0" fontId="25" fillId="10" borderId="5" xfId="0" applyFont="1" applyFill="1" applyBorder="1" applyAlignment="1">
      <alignment vertical="top" wrapText="1"/>
    </xf>
    <xf numFmtId="0" fontId="28" fillId="10" borderId="2" xfId="0" applyFont="1" applyFill="1" applyBorder="1" applyAlignment="1">
      <alignment horizontal="center" vertical="top" wrapText="1"/>
    </xf>
    <xf numFmtId="0" fontId="31" fillId="10" borderId="0" xfId="0" applyFont="1" applyFill="1" applyAlignment="1">
      <alignment vertical="top" wrapText="1"/>
    </xf>
    <xf numFmtId="0" fontId="25" fillId="10" borderId="2" xfId="0" applyFont="1" applyFill="1" applyBorder="1" applyAlignment="1">
      <alignment vertical="center" wrapText="1"/>
    </xf>
    <xf numFmtId="0" fontId="25" fillId="10" borderId="2" xfId="0" applyFont="1" applyFill="1" applyBorder="1" applyAlignment="1">
      <alignment horizontal="center" vertical="center" wrapText="1"/>
    </xf>
    <xf numFmtId="2" fontId="25" fillId="10" borderId="2" xfId="0" applyNumberFormat="1" applyFont="1" applyFill="1" applyBorder="1" applyAlignment="1">
      <alignment vertical="center" wrapText="1"/>
    </xf>
    <xf numFmtId="0" fontId="30" fillId="10" borderId="0" xfId="0" applyFont="1" applyFill="1" applyBorder="1" applyAlignment="1">
      <alignment vertical="center" wrapText="1"/>
    </xf>
    <xf numFmtId="0" fontId="25" fillId="10" borderId="2" xfId="0" applyFont="1" applyFill="1" applyBorder="1" applyAlignment="1">
      <alignment vertical="top" wrapText="1"/>
    </xf>
    <xf numFmtId="2" fontId="25" fillId="10" borderId="2" xfId="0" applyNumberFormat="1" applyFont="1" applyFill="1" applyBorder="1" applyAlignment="1">
      <alignment vertical="top" wrapText="1"/>
    </xf>
    <xf numFmtId="2" fontId="20" fillId="10" borderId="2" xfId="0" applyNumberFormat="1" applyFont="1" applyFill="1" applyBorder="1" applyAlignment="1">
      <alignment vertical="center" wrapText="1"/>
    </xf>
    <xf numFmtId="0" fontId="20" fillId="10" borderId="2" xfId="0" applyFont="1" applyFill="1" applyBorder="1" applyAlignment="1">
      <alignment horizontal="center" vertical="center" wrapText="1"/>
    </xf>
    <xf numFmtId="0" fontId="24" fillId="10" borderId="0" xfId="0" applyFont="1" applyFill="1" applyAlignment="1">
      <alignment vertical="top" wrapText="1"/>
    </xf>
    <xf numFmtId="0" fontId="24" fillId="10" borderId="2" xfId="0" applyFont="1" applyFill="1" applyBorder="1" applyAlignment="1">
      <alignment vertical="top" wrapText="1"/>
    </xf>
    <xf numFmtId="0" fontId="25" fillId="10" borderId="0" xfId="0" applyFont="1" applyFill="1" applyBorder="1" applyAlignment="1">
      <alignment vertical="top" wrapText="1"/>
    </xf>
    <xf numFmtId="0" fontId="29" fillId="10" borderId="0" xfId="0" applyFont="1" applyFill="1" applyBorder="1" applyAlignment="1">
      <alignment vertical="top" wrapText="1"/>
    </xf>
    <xf numFmtId="0" fontId="29" fillId="10" borderId="2" xfId="0" applyFont="1" applyFill="1" applyBorder="1" applyAlignment="1">
      <alignment vertical="top" wrapText="1"/>
    </xf>
    <xf numFmtId="0" fontId="25" fillId="10" borderId="7" xfId="0" applyFont="1" applyFill="1" applyBorder="1" applyAlignment="1">
      <alignment vertical="center" wrapText="1"/>
    </xf>
    <xf numFmtId="0" fontId="25" fillId="10" borderId="7" xfId="0" applyFont="1" applyFill="1" applyBorder="1" applyAlignment="1">
      <alignment horizontal="center" vertical="center" wrapText="1"/>
    </xf>
    <xf numFmtId="2" fontId="25" fillId="10" borderId="7" xfId="0" applyNumberFormat="1" applyFont="1" applyFill="1" applyBorder="1" applyAlignment="1">
      <alignment vertical="center" wrapText="1"/>
    </xf>
    <xf numFmtId="0" fontId="30" fillId="10" borderId="2" xfId="0" applyFont="1" applyFill="1" applyBorder="1" applyAlignment="1">
      <alignment vertical="center" wrapText="1"/>
    </xf>
    <xf numFmtId="0" fontId="25" fillId="10" borderId="7" xfId="0" applyFont="1" applyFill="1" applyBorder="1" applyAlignment="1">
      <alignment vertical="top" wrapText="1"/>
    </xf>
    <xf numFmtId="0" fontId="30" fillId="10" borderId="2" xfId="0" applyFont="1" applyFill="1" applyBorder="1" applyAlignment="1">
      <alignment vertical="top" wrapText="1"/>
    </xf>
    <xf numFmtId="0" fontId="32" fillId="0" borderId="2" xfId="0" applyFont="1" applyBorder="1" applyAlignment="1">
      <alignment vertical="top" wrapText="1"/>
    </xf>
    <xf numFmtId="0" fontId="16" fillId="0" borderId="0" xfId="0" applyFont="1" applyAlignment="1">
      <alignment horizontal="left" vertical="center" wrapText="1"/>
    </xf>
    <xf numFmtId="0" fontId="16" fillId="0" borderId="0" xfId="0" applyFont="1" applyAlignment="1">
      <alignment horizontal="center" vertical="top" wrapText="1"/>
    </xf>
    <xf numFmtId="0" fontId="21" fillId="0" borderId="0" xfId="0" applyFont="1" applyBorder="1" applyAlignment="1">
      <alignment horizontal="left" vertical="top" wrapText="1"/>
    </xf>
    <xf numFmtId="0" fontId="20" fillId="0" borderId="2" xfId="0" applyFont="1" applyBorder="1" applyAlignment="1">
      <alignment horizontal="center" vertical="top" wrapText="1"/>
    </xf>
    <xf numFmtId="0" fontId="21" fillId="0" borderId="0" xfId="0" applyFont="1" applyAlignment="1">
      <alignment horizontal="left" vertical="top" wrapText="1"/>
    </xf>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0" fontId="20" fillId="0" borderId="1" xfId="0" applyFont="1" applyBorder="1" applyAlignment="1">
      <alignment horizontal="center" vertical="top" wrapText="1"/>
    </xf>
    <xf numFmtId="0" fontId="20" fillId="0" borderId="0" xfId="0" applyFont="1" applyBorder="1" applyAlignment="1">
      <alignment horizontal="center" vertical="top" wrapText="1"/>
    </xf>
    <xf numFmtId="0" fontId="23" fillId="0" borderId="0" xfId="0" applyFont="1" applyBorder="1" applyAlignment="1">
      <alignment vertical="top" wrapText="1"/>
    </xf>
    <xf numFmtId="0" fontId="23" fillId="0" borderId="10" xfId="0" applyFont="1" applyBorder="1" applyAlignment="1">
      <alignment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20" fillId="3" borderId="1" xfId="0" applyFont="1" applyFill="1" applyBorder="1" applyAlignment="1">
      <alignment horizontal="center" vertical="top" wrapText="1"/>
    </xf>
    <xf numFmtId="0" fontId="20" fillId="3" borderId="0" xfId="0" applyFont="1" applyFill="1" applyBorder="1" applyAlignment="1">
      <alignment horizontal="center" vertical="top" wrapText="1"/>
    </xf>
    <xf numFmtId="0" fontId="23" fillId="0" borderId="0" xfId="0" applyFont="1" applyAlignment="1">
      <alignment vertical="top" wrapText="1"/>
    </xf>
    <xf numFmtId="0" fontId="20" fillId="9" borderId="2" xfId="0" applyFont="1" applyFill="1" applyBorder="1" applyAlignment="1">
      <alignment horizontal="center" vertical="top"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20" fillId="0" borderId="1" xfId="0" applyFont="1" applyBorder="1" applyAlignment="1">
      <alignment horizontal="center" vertical="center" wrapText="1"/>
    </xf>
    <xf numFmtId="0" fontId="20" fillId="0" borderId="0" xfId="0" applyFont="1" applyBorder="1" applyAlignment="1">
      <alignment horizontal="center" vertical="center" wrapText="1"/>
    </xf>
    <xf numFmtId="0" fontId="23" fillId="0" borderId="0" xfId="0" applyFont="1" applyBorder="1" applyAlignment="1">
      <alignment wrapText="1"/>
    </xf>
    <xf numFmtId="0" fontId="23" fillId="0" borderId="10" xfId="0" applyFont="1" applyBorder="1" applyAlignment="1">
      <alignment wrapText="1"/>
    </xf>
    <xf numFmtId="0" fontId="20" fillId="6" borderId="1" xfId="0" applyFont="1" applyFill="1" applyBorder="1" applyAlignment="1">
      <alignment horizontal="center" vertical="top" wrapText="1"/>
    </xf>
    <xf numFmtId="0" fontId="20" fillId="6" borderId="0" xfId="0" applyFont="1" applyFill="1" applyBorder="1" applyAlignment="1">
      <alignment horizontal="center" vertical="top" wrapText="1"/>
    </xf>
    <xf numFmtId="0" fontId="20" fillId="2" borderId="1" xfId="0" applyFont="1" applyFill="1" applyBorder="1" applyAlignment="1">
      <alignment horizontal="center" vertical="top" wrapText="1"/>
    </xf>
    <xf numFmtId="0" fontId="20" fillId="2" borderId="0" xfId="0" applyFont="1" applyFill="1" applyBorder="1" applyAlignment="1">
      <alignment horizontal="center" vertical="top" wrapText="1"/>
    </xf>
    <xf numFmtId="0" fontId="20" fillId="10" borderId="15" xfId="0" applyFont="1" applyFill="1" applyBorder="1" applyAlignment="1">
      <alignment horizontal="center" vertical="top" wrapText="1"/>
    </xf>
    <xf numFmtId="0" fontId="20" fillId="10" borderId="16" xfId="0" applyFont="1" applyFill="1" applyBorder="1" applyAlignment="1">
      <alignment horizontal="center" vertical="top" wrapText="1"/>
    </xf>
    <xf numFmtId="0" fontId="0" fillId="0" borderId="16" xfId="0" applyBorder="1" applyAlignment="1">
      <alignment vertical="top" wrapText="1"/>
    </xf>
    <xf numFmtId="0" fontId="0" fillId="0" borderId="17" xfId="0" applyBorder="1" applyAlignment="1">
      <alignment vertical="top" wrapText="1"/>
    </xf>
    <xf numFmtId="0" fontId="20" fillId="10" borderId="12" xfId="0" applyFont="1" applyFill="1" applyBorder="1" applyAlignment="1">
      <alignment horizontal="center" vertical="top" wrapText="1"/>
    </xf>
    <xf numFmtId="0" fontId="20" fillId="10" borderId="13" xfId="0" applyFont="1" applyFill="1" applyBorder="1" applyAlignment="1">
      <alignment horizontal="center" vertical="top" wrapText="1"/>
    </xf>
    <xf numFmtId="0" fontId="0" fillId="0" borderId="13" xfId="0" applyBorder="1" applyAlignment="1">
      <alignment vertical="top" wrapText="1"/>
    </xf>
    <xf numFmtId="0" fontId="0" fillId="0" borderId="14" xfId="0" applyBorder="1" applyAlignment="1">
      <alignment vertical="top" wrapText="1"/>
    </xf>
    <xf numFmtId="0" fontId="20" fillId="10" borderId="3" xfId="0" applyFont="1" applyFill="1" applyBorder="1" applyAlignment="1">
      <alignment horizontal="center" vertical="top" wrapText="1"/>
    </xf>
    <xf numFmtId="0" fontId="20" fillId="10" borderId="9" xfId="0" applyFont="1" applyFill="1" applyBorder="1" applyAlignment="1">
      <alignment horizontal="center" vertical="top" wrapText="1"/>
    </xf>
    <xf numFmtId="0" fontId="0" fillId="0" borderId="9" xfId="0" applyBorder="1" applyAlignment="1">
      <alignment vertical="top" wrapText="1"/>
    </xf>
    <xf numFmtId="0" fontId="0" fillId="0" borderId="18" xfId="0" applyBorder="1" applyAlignment="1">
      <alignment vertical="top" wrapText="1"/>
    </xf>
    <xf numFmtId="0" fontId="20" fillId="10" borderId="3"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0" fillId="0" borderId="9" xfId="0" applyBorder="1" applyAlignment="1">
      <alignment wrapText="1"/>
    </xf>
    <xf numFmtId="0" fontId="0" fillId="0" borderId="18" xfId="0" applyBorder="1" applyAlignment="1">
      <alignment wrapText="1"/>
    </xf>
    <xf numFmtId="0" fontId="1" fillId="0" borderId="0" xfId="0" applyFont="1" applyBorder="1" applyAlignment="1">
      <alignment horizontal="left" vertical="top" wrapText="1"/>
    </xf>
    <xf numFmtId="0" fontId="1" fillId="0" borderId="0" xfId="0"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21"/>
  <sheetViews>
    <sheetView tabSelected="1" view="pageBreakPreview" zoomScale="75" zoomScaleNormal="70" zoomScaleSheetLayoutView="75" workbookViewId="0">
      <pane ySplit="3" topLeftCell="A4" activePane="bottomLeft" state="frozen"/>
      <selection pane="bottomLeft" activeCell="F113" sqref="F113"/>
    </sheetView>
  </sheetViews>
  <sheetFormatPr defaultColWidth="8.85546875" defaultRowHeight="20.25"/>
  <cols>
    <col min="1" max="1" width="6.7109375" style="1" customWidth="1"/>
    <col min="2" max="2" width="24.85546875" style="1" customWidth="1"/>
    <col min="3" max="3" width="5.28515625" style="2" customWidth="1"/>
    <col min="4" max="4" width="28.42578125" style="1" customWidth="1"/>
    <col min="5" max="5" width="27.85546875" style="1" customWidth="1"/>
    <col min="6" max="6" width="28.85546875" style="1" customWidth="1"/>
    <col min="7" max="7" width="31.140625" style="1" customWidth="1"/>
    <col min="8" max="8" width="11.7109375" style="1" hidden="1" customWidth="1"/>
    <col min="9" max="9" width="30.140625" style="1" customWidth="1"/>
    <col min="10" max="13" width="8.85546875" style="1"/>
    <col min="14" max="14" width="8.140625" style="1" customWidth="1"/>
    <col min="15" max="15" width="8.85546875" style="1" hidden="1" customWidth="1"/>
    <col min="16" max="16" width="15.140625" style="1" customWidth="1"/>
    <col min="17" max="16384" width="8.85546875" style="1"/>
  </cols>
  <sheetData>
    <row r="1" spans="1:20" ht="13.5" customHeight="1">
      <c r="B1" s="35">
        <v>43020</v>
      </c>
      <c r="G1" s="34"/>
    </row>
    <row r="2" spans="1:20" s="14" customFormat="1" ht="29.25" customHeight="1">
      <c r="A2" s="172" t="s">
        <v>63</v>
      </c>
      <c r="B2" s="172"/>
      <c r="C2" s="46" t="s">
        <v>2</v>
      </c>
      <c r="D2" s="46" t="s">
        <v>5</v>
      </c>
      <c r="E2" s="46" t="s">
        <v>6</v>
      </c>
      <c r="F2" s="46" t="s">
        <v>142</v>
      </c>
      <c r="G2" s="46" t="s">
        <v>143</v>
      </c>
      <c r="H2" s="47"/>
      <c r="I2" s="46" t="s">
        <v>144</v>
      </c>
    </row>
    <row r="3" spans="1:20" s="4" customFormat="1" ht="27.75" customHeight="1">
      <c r="A3" s="196" t="s">
        <v>94</v>
      </c>
      <c r="B3" s="197"/>
      <c r="C3" s="197"/>
      <c r="D3" s="197"/>
      <c r="E3" s="197"/>
      <c r="F3" s="197"/>
      <c r="G3" s="178"/>
      <c r="H3" s="178"/>
      <c r="I3" s="179"/>
      <c r="J3" s="39"/>
      <c r="K3" s="39"/>
      <c r="L3" s="39"/>
      <c r="M3" s="39"/>
      <c r="N3" s="39"/>
      <c r="O3" s="39"/>
      <c r="P3" s="39"/>
      <c r="Q3" s="39"/>
      <c r="R3" s="39"/>
      <c r="S3" s="39"/>
      <c r="T3" s="39"/>
    </row>
    <row r="4" spans="1:20" s="3" customFormat="1" ht="23.25" customHeight="1">
      <c r="A4" s="184" t="s">
        <v>3</v>
      </c>
      <c r="B4" s="185"/>
      <c r="C4" s="185"/>
      <c r="D4" s="185"/>
      <c r="E4" s="185"/>
      <c r="F4" s="185"/>
      <c r="G4" s="178"/>
      <c r="H4" s="178"/>
      <c r="I4" s="179"/>
      <c r="J4" s="22"/>
      <c r="K4" s="22"/>
      <c r="L4" s="22"/>
      <c r="M4" s="22"/>
      <c r="N4" s="22"/>
      <c r="O4" s="22"/>
      <c r="P4" s="22"/>
      <c r="Q4" s="22"/>
      <c r="R4" s="22"/>
    </row>
    <row r="5" spans="1:20" s="5" customFormat="1" ht="27.75" customHeight="1">
      <c r="A5" s="176" t="s">
        <v>17</v>
      </c>
      <c r="B5" s="177"/>
      <c r="C5" s="177"/>
      <c r="D5" s="177"/>
      <c r="E5" s="177"/>
      <c r="F5" s="177"/>
      <c r="G5" s="178"/>
      <c r="H5" s="178"/>
      <c r="I5" s="179"/>
    </row>
    <row r="6" spans="1:20" s="7" customFormat="1" ht="17.25" customHeight="1">
      <c r="A6" s="48" t="s">
        <v>50</v>
      </c>
      <c r="B6" s="48" t="s">
        <v>23</v>
      </c>
      <c r="C6" s="46">
        <v>211</v>
      </c>
      <c r="D6" s="48">
        <v>2095694.17</v>
      </c>
      <c r="E6" s="48">
        <v>2360869.14</v>
      </c>
      <c r="F6" s="48">
        <v>2351870.5</v>
      </c>
      <c r="G6" s="48">
        <v>2524570.5</v>
      </c>
      <c r="H6" s="50"/>
      <c r="I6" s="49">
        <v>2736670.5</v>
      </c>
      <c r="J6" s="40"/>
      <c r="K6" s="40"/>
      <c r="L6" s="40"/>
      <c r="M6" s="40"/>
      <c r="N6" s="40"/>
      <c r="O6" s="40"/>
      <c r="P6" s="40"/>
      <c r="Q6" s="40"/>
    </row>
    <row r="7" spans="1:20" ht="15" customHeight="1">
      <c r="A7" s="51"/>
      <c r="B7" s="52" t="s">
        <v>145</v>
      </c>
      <c r="C7" s="53" t="s">
        <v>16</v>
      </c>
      <c r="D7" s="54">
        <v>2086894.17</v>
      </c>
      <c r="E7" s="54">
        <v>2360869.14</v>
      </c>
      <c r="F7" s="54">
        <v>2344670.5</v>
      </c>
      <c r="G7" s="54">
        <v>253177.05</v>
      </c>
      <c r="H7" s="50"/>
      <c r="I7" s="49">
        <v>2736670.5</v>
      </c>
      <c r="J7" s="40"/>
      <c r="K7" s="40"/>
      <c r="L7" s="40"/>
      <c r="M7" s="40"/>
      <c r="N7" s="40"/>
      <c r="O7" s="40"/>
      <c r="P7" s="40"/>
      <c r="Q7" s="40"/>
    </row>
    <row r="8" spans="1:20" ht="15.75" customHeight="1">
      <c r="A8" s="51"/>
      <c r="B8" s="55"/>
      <c r="C8" s="56" t="s">
        <v>16</v>
      </c>
      <c r="D8" s="57" t="s">
        <v>102</v>
      </c>
      <c r="E8" s="57" t="s">
        <v>115</v>
      </c>
      <c r="F8" s="58" t="s">
        <v>115</v>
      </c>
      <c r="G8" s="57" t="s">
        <v>149</v>
      </c>
      <c r="H8" s="50"/>
      <c r="I8" s="57" t="s">
        <v>152</v>
      </c>
      <c r="J8" s="40"/>
      <c r="K8" s="40"/>
      <c r="L8" s="40"/>
      <c r="M8" s="40"/>
      <c r="N8" s="40"/>
      <c r="O8" s="40"/>
      <c r="P8" s="40"/>
      <c r="Q8" s="40"/>
    </row>
    <row r="9" spans="1:20" ht="22.5" customHeight="1">
      <c r="A9" s="51"/>
      <c r="B9" s="55"/>
      <c r="C9" s="56" t="s">
        <v>16</v>
      </c>
      <c r="D9" s="57" t="s">
        <v>96</v>
      </c>
      <c r="E9" s="57" t="s">
        <v>124</v>
      </c>
      <c r="F9" s="58" t="s">
        <v>124</v>
      </c>
      <c r="G9" s="57" t="s">
        <v>151</v>
      </c>
      <c r="H9" s="50"/>
      <c r="I9" s="57" t="s">
        <v>153</v>
      </c>
      <c r="J9" s="40"/>
      <c r="K9" s="40"/>
      <c r="L9" s="40"/>
      <c r="M9" s="40"/>
      <c r="N9" s="40"/>
      <c r="O9" s="40"/>
      <c r="P9" s="40"/>
      <c r="Q9" s="40"/>
    </row>
    <row r="10" spans="1:20" ht="17.25" customHeight="1" thickBot="1">
      <c r="A10" s="51"/>
      <c r="B10" s="55"/>
      <c r="C10" s="59" t="s">
        <v>16</v>
      </c>
      <c r="D10" s="60" t="s">
        <v>109</v>
      </c>
      <c r="E10" s="60" t="s">
        <v>128</v>
      </c>
      <c r="F10" s="61" t="s">
        <v>178</v>
      </c>
      <c r="G10" s="60" t="s">
        <v>150</v>
      </c>
      <c r="H10" s="50"/>
      <c r="I10" s="60" t="s">
        <v>150</v>
      </c>
      <c r="J10" s="40"/>
      <c r="K10" s="40"/>
      <c r="L10" s="40"/>
      <c r="M10" s="40"/>
      <c r="N10" s="40"/>
      <c r="O10" s="40"/>
      <c r="P10" s="40"/>
      <c r="Q10" s="40"/>
    </row>
    <row r="11" spans="1:20" s="7" customFormat="1" ht="24.75" customHeight="1">
      <c r="A11" s="48" t="s">
        <v>51</v>
      </c>
      <c r="B11" s="48" t="s">
        <v>24</v>
      </c>
      <c r="C11" s="46">
        <v>213</v>
      </c>
      <c r="D11" s="48">
        <v>633807.04</v>
      </c>
      <c r="E11" s="48">
        <v>710401.36</v>
      </c>
      <c r="F11" s="48">
        <v>710300</v>
      </c>
      <c r="G11" s="48">
        <v>762400</v>
      </c>
      <c r="H11" s="50"/>
      <c r="I11" s="49">
        <v>826500</v>
      </c>
      <c r="J11" s="40"/>
      <c r="K11" s="40"/>
      <c r="L11" s="40"/>
      <c r="M11" s="40"/>
      <c r="N11" s="40"/>
      <c r="O11" s="40"/>
      <c r="P11" s="40"/>
      <c r="Q11" s="40"/>
    </row>
    <row r="12" spans="1:20" s="7" customFormat="1" ht="18" customHeight="1">
      <c r="A12" s="48"/>
      <c r="B12" s="48" t="s">
        <v>48</v>
      </c>
      <c r="C12" s="46" t="s">
        <v>16</v>
      </c>
      <c r="D12" s="48">
        <f>D11+D6</f>
        <v>2729501.21</v>
      </c>
      <c r="E12" s="48">
        <f>E11+E6</f>
        <v>3071270.5</v>
      </c>
      <c r="F12" s="48">
        <f>F11+F6</f>
        <v>3062170.5</v>
      </c>
      <c r="G12" s="48">
        <f>G11+G6</f>
        <v>3286970.5</v>
      </c>
      <c r="H12" s="63"/>
      <c r="I12" s="48">
        <f>I11+I6</f>
        <v>3563170.5</v>
      </c>
    </row>
    <row r="13" spans="1:20" s="6" customFormat="1" ht="40.5" customHeight="1">
      <c r="A13" s="188" t="s">
        <v>18</v>
      </c>
      <c r="B13" s="189"/>
      <c r="C13" s="189"/>
      <c r="D13" s="189"/>
      <c r="E13" s="189"/>
      <c r="F13" s="189"/>
      <c r="G13" s="190"/>
      <c r="H13" s="190"/>
      <c r="I13" s="191"/>
    </row>
    <row r="14" spans="1:20" s="7" customFormat="1" ht="27" customHeight="1">
      <c r="A14" s="64" t="s">
        <v>50</v>
      </c>
      <c r="B14" s="64" t="s">
        <v>7</v>
      </c>
      <c r="C14" s="65">
        <v>340</v>
      </c>
      <c r="D14" s="66"/>
      <c r="E14" s="64">
        <v>12270</v>
      </c>
      <c r="F14" s="64">
        <v>16500</v>
      </c>
      <c r="G14" s="49">
        <v>10000</v>
      </c>
      <c r="H14" s="50"/>
      <c r="I14" s="49">
        <v>10000</v>
      </c>
      <c r="J14" s="40"/>
    </row>
    <row r="15" spans="1:20" s="7" customFormat="1" ht="15.75" customHeight="1">
      <c r="A15" s="48"/>
      <c r="B15" s="54" t="s">
        <v>135</v>
      </c>
      <c r="C15" s="46" t="s">
        <v>16</v>
      </c>
      <c r="D15" s="54"/>
      <c r="E15" s="48">
        <v>12270</v>
      </c>
      <c r="F15" s="48">
        <v>16500</v>
      </c>
      <c r="G15" s="62">
        <v>10000</v>
      </c>
      <c r="H15" s="63"/>
      <c r="I15" s="62">
        <v>10000</v>
      </c>
    </row>
    <row r="16" spans="1:20" s="15" customFormat="1">
      <c r="A16" s="48"/>
      <c r="B16" s="48" t="s">
        <v>48</v>
      </c>
      <c r="C16" s="46" t="s">
        <v>16</v>
      </c>
      <c r="D16" s="48"/>
      <c r="E16" s="48">
        <f>SUM(E15:E15)</f>
        <v>12270</v>
      </c>
      <c r="F16" s="48">
        <f>SUM(F15:F15)</f>
        <v>16500</v>
      </c>
      <c r="G16" s="48">
        <f>SUM(G15:G15)</f>
        <v>10000</v>
      </c>
      <c r="H16" s="63"/>
      <c r="I16" s="48">
        <f>SUM(I15:I15)</f>
        <v>10000</v>
      </c>
    </row>
    <row r="17" spans="1:14" s="6" customFormat="1" ht="18" customHeight="1">
      <c r="A17" s="188" t="s">
        <v>4</v>
      </c>
      <c r="B17" s="189"/>
      <c r="C17" s="189"/>
      <c r="D17" s="189"/>
      <c r="E17" s="189"/>
      <c r="F17" s="189"/>
      <c r="G17" s="190"/>
      <c r="H17" s="190"/>
      <c r="I17" s="191"/>
    </row>
    <row r="18" spans="1:14" s="7" customFormat="1" ht="15" customHeight="1">
      <c r="A18" s="48" t="s">
        <v>50</v>
      </c>
      <c r="B18" s="48"/>
      <c r="C18" s="46">
        <v>226</v>
      </c>
      <c r="D18" s="48">
        <f>SUM(D19)</f>
        <v>1300</v>
      </c>
      <c r="E18" s="48">
        <v>1600</v>
      </c>
      <c r="F18" s="48">
        <f>F19</f>
        <v>1400</v>
      </c>
      <c r="G18" s="49">
        <v>1600</v>
      </c>
      <c r="H18" s="67"/>
      <c r="I18" s="49">
        <v>1600</v>
      </c>
      <c r="J18" s="41"/>
    </row>
    <row r="19" spans="1:14" ht="27.75" customHeight="1">
      <c r="A19" s="54"/>
      <c r="B19" s="54" t="s">
        <v>69</v>
      </c>
      <c r="C19" s="68"/>
      <c r="D19" s="54">
        <v>1300</v>
      </c>
      <c r="E19" s="54">
        <v>1600</v>
      </c>
      <c r="F19" s="54">
        <v>1400</v>
      </c>
      <c r="G19" s="69">
        <v>1600</v>
      </c>
      <c r="H19" s="70"/>
      <c r="I19" s="49">
        <v>1600</v>
      </c>
      <c r="J19" s="42"/>
    </row>
    <row r="20" spans="1:14" s="15" customFormat="1" ht="18.75" customHeight="1">
      <c r="A20" s="48"/>
      <c r="B20" s="48"/>
      <c r="C20" s="46">
        <v>310</v>
      </c>
      <c r="D20" s="48">
        <v>13846</v>
      </c>
      <c r="E20" s="48">
        <v>19754.53</v>
      </c>
      <c r="F20" s="48">
        <v>14000</v>
      </c>
      <c r="G20" s="49">
        <v>14100</v>
      </c>
      <c r="H20" s="71"/>
      <c r="I20" s="49">
        <v>14100</v>
      </c>
      <c r="J20" s="43"/>
    </row>
    <row r="21" spans="1:14" s="15" customFormat="1" ht="15.75" customHeight="1">
      <c r="A21" s="48"/>
      <c r="B21" s="54" t="s">
        <v>146</v>
      </c>
      <c r="C21" s="46"/>
      <c r="D21" s="54">
        <v>13846</v>
      </c>
      <c r="E21" s="54"/>
      <c r="F21" s="54">
        <v>14000</v>
      </c>
      <c r="G21" s="127">
        <v>14100</v>
      </c>
      <c r="H21" s="73"/>
      <c r="I21" s="127">
        <v>14100</v>
      </c>
      <c r="J21" s="23"/>
    </row>
    <row r="22" spans="1:14" s="15" customFormat="1" ht="15.75" hidden="1" customHeight="1">
      <c r="A22" s="48"/>
      <c r="B22" s="54"/>
      <c r="C22" s="46"/>
      <c r="D22" s="54"/>
      <c r="E22" s="54"/>
      <c r="F22" s="54"/>
      <c r="G22" s="72"/>
      <c r="H22" s="73"/>
      <c r="I22" s="72"/>
      <c r="J22" s="23"/>
    </row>
    <row r="23" spans="1:14" s="15" customFormat="1" ht="18" hidden="1" customHeight="1">
      <c r="A23" s="48"/>
      <c r="B23" s="54"/>
      <c r="C23" s="46"/>
      <c r="D23" s="74"/>
      <c r="E23" s="54"/>
      <c r="F23" s="54"/>
      <c r="G23" s="72"/>
      <c r="H23" s="73"/>
      <c r="I23" s="72"/>
      <c r="J23" s="23"/>
    </row>
    <row r="24" spans="1:14" s="15" customFormat="1" ht="18" hidden="1" customHeight="1">
      <c r="A24" s="48"/>
      <c r="B24" s="54"/>
      <c r="C24" s="46"/>
      <c r="D24" s="54"/>
      <c r="E24" s="54"/>
      <c r="F24" s="54"/>
      <c r="G24" s="72"/>
      <c r="H24" s="73"/>
      <c r="I24" s="72"/>
      <c r="J24" s="23"/>
    </row>
    <row r="25" spans="1:14" s="15" customFormat="1" ht="16.5" customHeight="1">
      <c r="A25" s="48"/>
      <c r="B25" s="74" t="s">
        <v>129</v>
      </c>
      <c r="C25" s="46"/>
      <c r="D25" s="54"/>
      <c r="E25" s="54">
        <v>4756.33</v>
      </c>
      <c r="F25" s="54"/>
      <c r="G25" s="72"/>
      <c r="H25" s="73"/>
      <c r="I25" s="72"/>
      <c r="J25" s="23"/>
    </row>
    <row r="26" spans="1:14" s="15" customFormat="1" ht="16.5" customHeight="1">
      <c r="A26" s="48"/>
      <c r="B26" s="54" t="s">
        <v>130</v>
      </c>
      <c r="C26" s="46"/>
      <c r="D26" s="54">
        <v>13846</v>
      </c>
      <c r="E26" s="54">
        <v>14998</v>
      </c>
      <c r="F26" s="54"/>
      <c r="G26" s="72"/>
      <c r="H26" s="73"/>
      <c r="I26" s="72"/>
      <c r="J26" s="23"/>
    </row>
    <row r="27" spans="1:14">
      <c r="A27" s="54"/>
      <c r="B27" s="48" t="s">
        <v>48</v>
      </c>
      <c r="C27" s="68" t="s">
        <v>16</v>
      </c>
      <c r="D27" s="54">
        <f>D18+D20</f>
        <v>15146</v>
      </c>
      <c r="E27" s="54">
        <f>E18+E20</f>
        <v>21354.53</v>
      </c>
      <c r="F27" s="54">
        <f>F18+F20</f>
        <v>15400</v>
      </c>
      <c r="G27" s="54">
        <f>G18+G20</f>
        <v>15700</v>
      </c>
      <c r="H27" s="76"/>
      <c r="I27" s="54">
        <f>I18+I20</f>
        <v>15700</v>
      </c>
    </row>
    <row r="28" spans="1:14" s="7" customFormat="1" ht="23.25">
      <c r="A28" s="48"/>
      <c r="B28" s="77" t="s">
        <v>52</v>
      </c>
      <c r="C28" s="78" t="s">
        <v>16</v>
      </c>
      <c r="D28" s="77">
        <f>D27+D16+D12</f>
        <v>2744647.21</v>
      </c>
      <c r="E28" s="77">
        <f>E27+E16+E12</f>
        <v>3104895.03</v>
      </c>
      <c r="F28" s="77">
        <f>F27+F16+F12</f>
        <v>3094070.5</v>
      </c>
      <c r="G28" s="77">
        <f>G27+G16+G12</f>
        <v>3312670.5</v>
      </c>
      <c r="H28" s="63"/>
      <c r="I28" s="77">
        <f>I27+I16+I12</f>
        <v>3588870.5</v>
      </c>
    </row>
    <row r="29" spans="1:14" ht="17.25" customHeight="1">
      <c r="A29" s="188" t="s">
        <v>46</v>
      </c>
      <c r="B29" s="189"/>
      <c r="C29" s="189"/>
      <c r="D29" s="189"/>
      <c r="E29" s="189"/>
      <c r="F29" s="189"/>
      <c r="G29" s="190"/>
      <c r="H29" s="190"/>
      <c r="I29" s="191"/>
    </row>
    <row r="30" spans="1:14" s="16" customFormat="1" ht="22.5" customHeight="1">
      <c r="A30" s="79"/>
      <c r="B30" s="79" t="s">
        <v>47</v>
      </c>
      <c r="C30" s="79" t="s">
        <v>16</v>
      </c>
      <c r="D30" s="79">
        <v>43</v>
      </c>
      <c r="E30" s="79">
        <v>40</v>
      </c>
      <c r="F30" s="79">
        <v>36</v>
      </c>
      <c r="G30" s="80">
        <v>36</v>
      </c>
      <c r="H30" s="81"/>
      <c r="I30" s="80">
        <v>36</v>
      </c>
      <c r="J30" s="44"/>
      <c r="K30" s="44"/>
      <c r="L30" s="44"/>
      <c r="M30" s="44"/>
      <c r="N30" s="44"/>
    </row>
    <row r="31" spans="1:14" s="8" customFormat="1" ht="18.75" customHeight="1">
      <c r="A31" s="192" t="s">
        <v>49</v>
      </c>
      <c r="B31" s="193"/>
      <c r="C31" s="193"/>
      <c r="D31" s="193"/>
      <c r="E31" s="193"/>
      <c r="F31" s="193"/>
      <c r="G31" s="194"/>
      <c r="H31" s="194"/>
      <c r="I31" s="195"/>
    </row>
    <row r="32" spans="1:14" s="17" customFormat="1" ht="34.5" customHeight="1">
      <c r="A32" s="82"/>
      <c r="B32" s="82" t="s">
        <v>62</v>
      </c>
      <c r="C32" s="83" t="s">
        <v>16</v>
      </c>
      <c r="D32" s="84">
        <f>D28/D30</f>
        <v>63829.004883720932</v>
      </c>
      <c r="E32" s="85">
        <f>E28/E30</f>
        <v>77622.375749999992</v>
      </c>
      <c r="F32" s="84">
        <f>F28/F30</f>
        <v>85946.402777777781</v>
      </c>
      <c r="G32" s="84">
        <f>G28/G30</f>
        <v>92018.625</v>
      </c>
      <c r="H32" s="86"/>
      <c r="I32" s="84">
        <f>I28/I30</f>
        <v>99690.847222222219</v>
      </c>
      <c r="J32" s="45"/>
      <c r="K32" s="45"/>
      <c r="L32" s="45"/>
      <c r="M32" s="45"/>
    </row>
    <row r="33" spans="1:16" s="6" customFormat="1" ht="18" customHeight="1">
      <c r="A33" s="187" t="s">
        <v>8</v>
      </c>
      <c r="B33" s="187"/>
      <c r="C33" s="187"/>
      <c r="D33" s="187"/>
      <c r="E33" s="187"/>
      <c r="F33" s="187"/>
      <c r="G33" s="62"/>
      <c r="H33" s="63"/>
      <c r="I33" s="62"/>
    </row>
    <row r="34" spans="1:16" s="14" customFormat="1" ht="29.25" customHeight="1">
      <c r="A34" s="172" t="s">
        <v>63</v>
      </c>
      <c r="B34" s="172"/>
      <c r="C34" s="46" t="s">
        <v>2</v>
      </c>
      <c r="D34" s="46" t="s">
        <v>5</v>
      </c>
      <c r="E34" s="46" t="s">
        <v>6</v>
      </c>
      <c r="F34" s="46" t="s">
        <v>142</v>
      </c>
      <c r="G34" s="126" t="s">
        <v>143</v>
      </c>
      <c r="H34" s="47"/>
      <c r="I34" s="126" t="s">
        <v>144</v>
      </c>
    </row>
    <row r="35" spans="1:16" s="5" customFormat="1" ht="21.75" customHeight="1">
      <c r="A35" s="176" t="s">
        <v>9</v>
      </c>
      <c r="B35" s="177"/>
      <c r="C35" s="177"/>
      <c r="D35" s="177"/>
      <c r="E35" s="177"/>
      <c r="F35" s="177"/>
      <c r="G35" s="178"/>
      <c r="H35" s="178"/>
      <c r="I35" s="179"/>
    </row>
    <row r="36" spans="1:16" s="7" customFormat="1" ht="17.25" customHeight="1">
      <c r="A36" s="48" t="s">
        <v>50</v>
      </c>
      <c r="B36" s="48" t="s">
        <v>53</v>
      </c>
      <c r="C36" s="46">
        <v>223</v>
      </c>
      <c r="D36" s="48">
        <v>264162.69</v>
      </c>
      <c r="E36" s="48">
        <v>265004.93</v>
      </c>
      <c r="F36" s="48">
        <v>351692.49</v>
      </c>
      <c r="G36" s="62">
        <v>471500</v>
      </c>
      <c r="H36" s="63"/>
      <c r="I36" s="62">
        <v>439000</v>
      </c>
    </row>
    <row r="37" spans="1:16" ht="31.5" customHeight="1">
      <c r="A37" s="54"/>
      <c r="B37" s="54" t="s">
        <v>45</v>
      </c>
      <c r="C37" s="68" t="s">
        <v>16</v>
      </c>
      <c r="D37" s="54"/>
      <c r="E37" s="54"/>
      <c r="F37" s="54"/>
      <c r="G37" s="87"/>
      <c r="H37" s="63"/>
      <c r="I37" s="62"/>
      <c r="J37" s="7"/>
      <c r="K37" s="7"/>
      <c r="L37" s="7"/>
      <c r="M37" s="7"/>
    </row>
    <row r="38" spans="1:16" ht="41.25" customHeight="1">
      <c r="A38" s="54"/>
      <c r="B38" s="54" t="s">
        <v>64</v>
      </c>
      <c r="C38" s="68" t="s">
        <v>16</v>
      </c>
      <c r="D38" s="54" t="s">
        <v>111</v>
      </c>
      <c r="E38" s="54" t="s">
        <v>121</v>
      </c>
      <c r="F38" s="54" t="s">
        <v>183</v>
      </c>
      <c r="G38" s="54" t="s">
        <v>154</v>
      </c>
      <c r="H38" s="76"/>
      <c r="I38" s="54" t="s">
        <v>163</v>
      </c>
    </row>
    <row r="39" spans="1:16" ht="28.5" customHeight="1">
      <c r="A39" s="54"/>
      <c r="B39" s="54" t="s">
        <v>19</v>
      </c>
      <c r="C39" s="68" t="s">
        <v>16</v>
      </c>
      <c r="D39" s="54" t="s">
        <v>105</v>
      </c>
      <c r="E39" s="54" t="s">
        <v>131</v>
      </c>
      <c r="F39" s="54" t="s">
        <v>184</v>
      </c>
      <c r="G39" s="54" t="s">
        <v>155</v>
      </c>
      <c r="H39" s="76"/>
      <c r="I39" s="54" t="s">
        <v>164</v>
      </c>
    </row>
    <row r="40" spans="1:16" s="7" customFormat="1" ht="17.25" customHeight="1">
      <c r="A40" s="48"/>
      <c r="B40" s="48" t="s">
        <v>48</v>
      </c>
      <c r="C40" s="46" t="s">
        <v>16</v>
      </c>
      <c r="D40" s="48">
        <f>D36</f>
        <v>264162.69</v>
      </c>
      <c r="E40" s="48">
        <f>E36</f>
        <v>265004.93</v>
      </c>
      <c r="F40" s="48">
        <f>F36</f>
        <v>351692.49</v>
      </c>
      <c r="G40" s="48">
        <f>G36</f>
        <v>471500</v>
      </c>
      <c r="H40" s="63"/>
      <c r="I40" s="48">
        <f>I36</f>
        <v>439000</v>
      </c>
    </row>
    <row r="41" spans="1:16" s="11" customFormat="1" ht="40.5" customHeight="1">
      <c r="A41" s="198" t="s">
        <v>11</v>
      </c>
      <c r="B41" s="199"/>
      <c r="C41" s="199"/>
      <c r="D41" s="199"/>
      <c r="E41" s="199"/>
      <c r="F41" s="199"/>
      <c r="G41" s="186"/>
      <c r="H41" s="186"/>
      <c r="I41" s="186"/>
    </row>
    <row r="42" spans="1:16" s="7" customFormat="1" ht="24">
      <c r="A42" s="48" t="s">
        <v>50</v>
      </c>
      <c r="B42" s="48" t="s">
        <v>22</v>
      </c>
      <c r="C42" s="46">
        <v>225</v>
      </c>
      <c r="D42" s="48">
        <f>SUM(D43:D44)</f>
        <v>0</v>
      </c>
      <c r="E42" s="48">
        <v>0</v>
      </c>
      <c r="F42" s="48"/>
      <c r="G42" s="62"/>
      <c r="H42" s="63"/>
      <c r="I42" s="62"/>
    </row>
    <row r="43" spans="1:16" ht="15" customHeight="1">
      <c r="A43" s="54"/>
      <c r="B43" s="54" t="s">
        <v>30</v>
      </c>
      <c r="C43" s="68" t="s">
        <v>16</v>
      </c>
      <c r="D43" s="54"/>
      <c r="E43" s="54"/>
      <c r="F43" s="54"/>
      <c r="G43" s="75"/>
      <c r="H43" s="88" t="s">
        <v>82</v>
      </c>
      <c r="I43" s="89"/>
      <c r="J43" s="28"/>
      <c r="K43" s="28"/>
      <c r="L43" s="28"/>
      <c r="M43" s="28"/>
      <c r="N43" s="28"/>
      <c r="O43" s="27"/>
      <c r="P43" s="28"/>
    </row>
    <row r="44" spans="1:16" s="8" customFormat="1">
      <c r="A44" s="54"/>
      <c r="B44" s="54" t="s">
        <v>31</v>
      </c>
      <c r="C44" s="68">
        <v>340</v>
      </c>
      <c r="D44" s="54"/>
      <c r="E44" s="54"/>
      <c r="F44" s="54"/>
      <c r="G44" s="90"/>
      <c r="H44" s="88" t="s">
        <v>83</v>
      </c>
      <c r="I44" s="89"/>
      <c r="J44" s="28"/>
      <c r="K44" s="28"/>
      <c r="L44" s="28"/>
      <c r="M44" s="28"/>
      <c r="N44" s="28"/>
      <c r="O44" s="29"/>
      <c r="P44" s="28"/>
    </row>
    <row r="45" spans="1:16" s="7" customFormat="1" ht="9" customHeight="1">
      <c r="A45" s="48" t="s">
        <v>51</v>
      </c>
      <c r="B45" s="48" t="s">
        <v>21</v>
      </c>
      <c r="C45" s="46">
        <v>225</v>
      </c>
      <c r="D45" s="48">
        <v>0</v>
      </c>
      <c r="E45" s="48">
        <v>0</v>
      </c>
      <c r="F45" s="48">
        <v>0</v>
      </c>
      <c r="G45" s="62"/>
      <c r="H45" s="88" t="s">
        <v>84</v>
      </c>
      <c r="I45" s="89"/>
      <c r="J45" s="28"/>
      <c r="K45" s="28"/>
      <c r="L45" s="28"/>
      <c r="M45" s="28"/>
      <c r="N45" s="28"/>
      <c r="O45" s="31"/>
      <c r="P45" s="28"/>
    </row>
    <row r="46" spans="1:16" s="7" customFormat="1" ht="30" customHeight="1">
      <c r="A46" s="48" t="s">
        <v>55</v>
      </c>
      <c r="B46" s="48" t="s">
        <v>33</v>
      </c>
      <c r="C46" s="46"/>
      <c r="D46" s="48">
        <v>70487.08</v>
      </c>
      <c r="E46" s="48">
        <v>56837.66</v>
      </c>
      <c r="F46" s="48">
        <v>32398.03</v>
      </c>
      <c r="G46" s="62">
        <v>45895</v>
      </c>
      <c r="H46" s="91" t="s">
        <v>85</v>
      </c>
      <c r="I46" s="133">
        <v>18100</v>
      </c>
      <c r="J46" s="26"/>
      <c r="K46" s="26"/>
      <c r="L46" s="26"/>
      <c r="M46" s="28"/>
      <c r="N46" s="28"/>
      <c r="O46" s="30"/>
      <c r="P46" s="28"/>
    </row>
    <row r="47" spans="1:16" s="8" customFormat="1" ht="26.25" customHeight="1">
      <c r="A47" s="54"/>
      <c r="B47" s="54" t="s">
        <v>32</v>
      </c>
      <c r="C47" s="68">
        <v>225</v>
      </c>
      <c r="D47" s="54">
        <v>2997</v>
      </c>
      <c r="E47" s="54">
        <v>2997</v>
      </c>
      <c r="F47" s="74">
        <v>2997</v>
      </c>
      <c r="G47" s="90">
        <v>2997</v>
      </c>
      <c r="H47" s="91" t="s">
        <v>86</v>
      </c>
      <c r="I47" s="89">
        <v>2997</v>
      </c>
      <c r="J47" s="26"/>
      <c r="K47" s="26"/>
      <c r="L47" s="26"/>
      <c r="M47" s="28"/>
      <c r="N47" s="28"/>
      <c r="O47" s="30"/>
      <c r="P47" s="28"/>
    </row>
    <row r="48" spans="1:16" s="8" customFormat="1" ht="18" customHeight="1">
      <c r="A48" s="54"/>
      <c r="B48" s="54" t="s">
        <v>125</v>
      </c>
      <c r="C48" s="68">
        <v>225</v>
      </c>
      <c r="D48" s="54"/>
      <c r="E48" s="54">
        <v>1409.88</v>
      </c>
      <c r="F48" s="74"/>
      <c r="G48" s="90">
        <v>1409.58</v>
      </c>
      <c r="H48" s="91"/>
      <c r="I48" s="89">
        <v>1409.58</v>
      </c>
      <c r="J48" s="26"/>
      <c r="K48" s="26"/>
      <c r="L48" s="26"/>
      <c r="M48" s="26"/>
      <c r="N48" s="26"/>
      <c r="O48" s="27"/>
      <c r="P48" s="28"/>
    </row>
    <row r="49" spans="1:16" s="8" customFormat="1">
      <c r="A49" s="54"/>
      <c r="B49" s="54" t="s">
        <v>134</v>
      </c>
      <c r="C49" s="68">
        <v>225</v>
      </c>
      <c r="D49" s="54"/>
      <c r="E49" s="54">
        <v>2960</v>
      </c>
      <c r="F49" s="74" t="s">
        <v>180</v>
      </c>
      <c r="G49" s="74" t="s">
        <v>156</v>
      </c>
      <c r="H49" s="91"/>
      <c r="I49" s="74" t="s">
        <v>156</v>
      </c>
      <c r="J49" s="26"/>
      <c r="K49" s="26"/>
      <c r="L49" s="26"/>
      <c r="M49" s="26"/>
      <c r="N49" s="26"/>
      <c r="O49" s="27"/>
      <c r="P49" s="28"/>
    </row>
    <row r="50" spans="1:16" s="8" customFormat="1" ht="16.5" customHeight="1">
      <c r="A50" s="54"/>
      <c r="B50" s="54" t="s">
        <v>78</v>
      </c>
      <c r="C50" s="68">
        <v>225</v>
      </c>
      <c r="D50" s="54">
        <v>16400</v>
      </c>
      <c r="E50" s="54" t="s">
        <v>133</v>
      </c>
      <c r="F50" s="54" t="s">
        <v>181</v>
      </c>
      <c r="G50" s="54" t="s">
        <v>133</v>
      </c>
      <c r="H50" s="91"/>
      <c r="I50" s="89"/>
      <c r="J50" s="26"/>
      <c r="K50" s="26"/>
      <c r="L50" s="26"/>
      <c r="M50" s="26"/>
      <c r="N50" s="26"/>
      <c r="O50" s="29"/>
      <c r="P50" s="28"/>
    </row>
    <row r="51" spans="1:16" s="8" customFormat="1" ht="15" customHeight="1">
      <c r="A51" s="54"/>
      <c r="B51" s="54" t="s">
        <v>34</v>
      </c>
      <c r="C51" s="68">
        <v>225</v>
      </c>
      <c r="D51" s="54" t="s">
        <v>95</v>
      </c>
      <c r="E51" s="54"/>
      <c r="F51" s="54"/>
      <c r="G51" s="92"/>
      <c r="H51" s="93"/>
      <c r="I51" s="90"/>
    </row>
    <row r="52" spans="1:16" s="8" customFormat="1" ht="24" customHeight="1">
      <c r="A52" s="54"/>
      <c r="B52" s="54" t="s">
        <v>91</v>
      </c>
      <c r="C52" s="68">
        <v>225</v>
      </c>
      <c r="D52" s="54">
        <v>5447.28</v>
      </c>
      <c r="E52" s="74">
        <v>22092</v>
      </c>
      <c r="F52" s="74"/>
      <c r="G52" s="74">
        <v>6391.14</v>
      </c>
      <c r="H52" s="93"/>
      <c r="I52" s="90">
        <v>5874.92</v>
      </c>
    </row>
    <row r="53" spans="1:16" s="8" customFormat="1" ht="18.75" customHeight="1">
      <c r="A53" s="54"/>
      <c r="B53" s="54" t="s">
        <v>35</v>
      </c>
      <c r="C53" s="68">
        <v>225</v>
      </c>
      <c r="D53" s="54" t="s">
        <v>81</v>
      </c>
      <c r="E53" s="74">
        <v>1400</v>
      </c>
      <c r="F53" s="74"/>
      <c r="G53" s="74">
        <v>1400</v>
      </c>
      <c r="H53" s="93"/>
      <c r="I53" s="90">
        <v>1400</v>
      </c>
    </row>
    <row r="54" spans="1:16" s="8" customFormat="1" ht="18" customHeight="1">
      <c r="A54" s="54"/>
      <c r="B54" s="54" t="s">
        <v>36</v>
      </c>
      <c r="C54" s="68">
        <v>225</v>
      </c>
      <c r="D54" s="54">
        <v>4896.46</v>
      </c>
      <c r="E54" s="74">
        <v>8700</v>
      </c>
      <c r="F54" s="74"/>
      <c r="G54" s="132"/>
      <c r="H54" s="93"/>
      <c r="I54" s="90"/>
    </row>
    <row r="55" spans="1:16" s="8" customFormat="1" ht="15.75" customHeight="1">
      <c r="A55" s="54"/>
      <c r="B55" s="54" t="s">
        <v>37</v>
      </c>
      <c r="C55" s="68">
        <v>226</v>
      </c>
      <c r="D55" s="54">
        <v>29225</v>
      </c>
      <c r="E55" s="54"/>
      <c r="F55" s="74"/>
      <c r="G55" s="74">
        <v>10000</v>
      </c>
      <c r="H55" s="93"/>
      <c r="I55" s="74"/>
    </row>
    <row r="56" spans="1:16" s="8" customFormat="1">
      <c r="A56" s="54"/>
      <c r="B56" s="54" t="s">
        <v>92</v>
      </c>
      <c r="C56" s="68">
        <v>225</v>
      </c>
      <c r="D56" s="54"/>
      <c r="E56" s="54"/>
      <c r="F56" s="54"/>
      <c r="G56" s="90"/>
      <c r="H56" s="93"/>
      <c r="I56" s="90"/>
    </row>
    <row r="57" spans="1:16" s="8" customFormat="1" ht="16.5" customHeight="1">
      <c r="A57" s="54"/>
      <c r="B57" s="54" t="s">
        <v>38</v>
      </c>
      <c r="C57" s="68">
        <v>340</v>
      </c>
      <c r="D57" s="54"/>
      <c r="E57" s="54"/>
      <c r="F57" s="54"/>
      <c r="G57" s="90"/>
      <c r="H57" s="93"/>
      <c r="I57" s="90"/>
    </row>
    <row r="58" spans="1:16" s="8" customFormat="1" ht="18.75" customHeight="1">
      <c r="A58" s="54"/>
      <c r="B58" s="48" t="s">
        <v>48</v>
      </c>
      <c r="C58" s="68" t="s">
        <v>16</v>
      </c>
      <c r="D58" s="48">
        <f>D46+D45+D42</f>
        <v>70487.08</v>
      </c>
      <c r="E58" s="48">
        <f>E46+E45+E42</f>
        <v>56837.66</v>
      </c>
      <c r="F58" s="48">
        <f>F46+F45+F42</f>
        <v>32398.03</v>
      </c>
      <c r="G58" s="48">
        <f>G46+G45+G42</f>
        <v>45895</v>
      </c>
      <c r="H58" s="93"/>
      <c r="I58" s="48">
        <f>I46+I45+I42</f>
        <v>18100</v>
      </c>
    </row>
    <row r="59" spans="1:16" s="7" customFormat="1" ht="97.5" customHeight="1">
      <c r="A59" s="48" t="s">
        <v>54</v>
      </c>
      <c r="B59" s="168" t="s">
        <v>25</v>
      </c>
      <c r="C59" s="46">
        <v>340</v>
      </c>
      <c r="D59" s="48"/>
      <c r="E59" s="48"/>
      <c r="F59" s="94"/>
      <c r="G59" s="62"/>
      <c r="H59" s="63"/>
      <c r="I59" s="62"/>
    </row>
    <row r="60" spans="1:16" s="7" customFormat="1" ht="18.75" customHeight="1">
      <c r="A60" s="48"/>
      <c r="B60" s="48" t="s">
        <v>48</v>
      </c>
      <c r="C60" s="46" t="s">
        <v>16</v>
      </c>
      <c r="D60" s="48">
        <f>D59</f>
        <v>0</v>
      </c>
      <c r="E60" s="48">
        <f>E59</f>
        <v>0</v>
      </c>
      <c r="F60" s="48">
        <f>F59</f>
        <v>0</v>
      </c>
      <c r="G60" s="62"/>
      <c r="H60" s="63"/>
      <c r="I60" s="62"/>
    </row>
    <row r="61" spans="1:16" ht="17.25" customHeight="1">
      <c r="A61" s="172" t="s">
        <v>26</v>
      </c>
      <c r="B61" s="172"/>
      <c r="C61" s="172"/>
      <c r="D61" s="172"/>
      <c r="E61" s="172"/>
      <c r="F61" s="172"/>
      <c r="G61" s="75"/>
      <c r="H61" s="76"/>
      <c r="I61" s="75"/>
    </row>
    <row r="62" spans="1:16" s="7" customFormat="1" ht="15" customHeight="1">
      <c r="A62" s="48" t="s">
        <v>50</v>
      </c>
      <c r="B62" s="48" t="s">
        <v>56</v>
      </c>
      <c r="C62" s="46"/>
      <c r="D62" s="48">
        <v>13050.22</v>
      </c>
      <c r="E62" s="48">
        <v>6445.47</v>
      </c>
      <c r="F62" s="48">
        <v>18300</v>
      </c>
      <c r="G62" s="62">
        <v>18000</v>
      </c>
      <c r="H62" s="63"/>
      <c r="I62" s="62">
        <v>18000</v>
      </c>
    </row>
    <row r="63" spans="1:16">
      <c r="A63" s="54"/>
      <c r="B63" s="54" t="s">
        <v>12</v>
      </c>
      <c r="C63" s="68">
        <v>221</v>
      </c>
      <c r="D63" s="54" t="s">
        <v>112</v>
      </c>
      <c r="E63" s="54"/>
      <c r="F63" s="48" t="s">
        <v>162</v>
      </c>
      <c r="G63" s="48" t="s">
        <v>162</v>
      </c>
      <c r="H63" s="76"/>
      <c r="I63" s="48" t="s">
        <v>162</v>
      </c>
    </row>
    <row r="64" spans="1:16" ht="15" customHeight="1">
      <c r="A64" s="54"/>
      <c r="B64" s="54" t="s">
        <v>13</v>
      </c>
      <c r="C64" s="68" t="s">
        <v>16</v>
      </c>
      <c r="D64" s="54"/>
      <c r="E64" s="54" t="s">
        <v>137</v>
      </c>
      <c r="F64" s="54" t="s">
        <v>176</v>
      </c>
      <c r="G64" s="48" t="s">
        <v>162</v>
      </c>
      <c r="H64" s="76"/>
      <c r="I64" s="48" t="s">
        <v>162</v>
      </c>
    </row>
    <row r="65" spans="1:9">
      <c r="A65" s="54"/>
      <c r="B65" s="54" t="s">
        <v>14</v>
      </c>
      <c r="C65" s="68" t="s">
        <v>16</v>
      </c>
      <c r="D65" s="54"/>
      <c r="E65" s="54"/>
      <c r="F65" s="74"/>
      <c r="G65" s="75"/>
      <c r="H65" s="76"/>
      <c r="I65" s="75"/>
    </row>
    <row r="66" spans="1:9">
      <c r="A66" s="54"/>
      <c r="B66" s="54" t="s">
        <v>29</v>
      </c>
      <c r="C66" s="68" t="s">
        <v>16</v>
      </c>
      <c r="D66" s="54"/>
      <c r="E66" s="54"/>
      <c r="F66" s="54"/>
      <c r="G66" s="75"/>
      <c r="H66" s="76"/>
      <c r="I66" s="75"/>
    </row>
    <row r="67" spans="1:9">
      <c r="A67" s="54"/>
      <c r="B67" s="54" t="s">
        <v>97</v>
      </c>
      <c r="C67" s="68">
        <v>226</v>
      </c>
      <c r="D67" s="54">
        <v>4004</v>
      </c>
      <c r="E67" s="74">
        <v>3414.47</v>
      </c>
      <c r="F67" s="74">
        <v>7300</v>
      </c>
      <c r="G67" s="74">
        <v>5800</v>
      </c>
      <c r="H67" s="76"/>
      <c r="I67" s="74">
        <v>5800</v>
      </c>
    </row>
    <row r="68" spans="1:9" s="7" customFormat="1" ht="14.25" customHeight="1">
      <c r="A68" s="48"/>
      <c r="B68" s="48" t="s">
        <v>48</v>
      </c>
      <c r="C68" s="46" t="s">
        <v>16</v>
      </c>
      <c r="D68" s="48">
        <f>D62</f>
        <v>13050.22</v>
      </c>
      <c r="E68" s="48">
        <f>E62</f>
        <v>6445.47</v>
      </c>
      <c r="F68" s="48">
        <f>F62</f>
        <v>18300</v>
      </c>
      <c r="G68" s="48">
        <f>G62</f>
        <v>18000</v>
      </c>
      <c r="H68" s="63"/>
      <c r="I68" s="48">
        <f>I62</f>
        <v>18000</v>
      </c>
    </row>
    <row r="69" spans="1:9" ht="25.5" customHeight="1">
      <c r="A69" s="172" t="s">
        <v>27</v>
      </c>
      <c r="B69" s="172"/>
      <c r="C69" s="172"/>
      <c r="D69" s="172"/>
      <c r="E69" s="172"/>
      <c r="F69" s="172"/>
      <c r="G69" s="75"/>
      <c r="H69" s="76"/>
      <c r="I69" s="75"/>
    </row>
    <row r="70" spans="1:9" ht="42.75" customHeight="1">
      <c r="A70" s="176" t="s">
        <v>28</v>
      </c>
      <c r="B70" s="177"/>
      <c r="C70" s="177"/>
      <c r="D70" s="177"/>
      <c r="E70" s="177"/>
      <c r="F70" s="177"/>
      <c r="G70" s="178"/>
      <c r="H70" s="178"/>
      <c r="I70" s="179"/>
    </row>
    <row r="71" spans="1:9">
      <c r="A71" s="54" t="s">
        <v>50</v>
      </c>
      <c r="B71" s="48" t="s">
        <v>0</v>
      </c>
      <c r="C71" s="46">
        <v>211</v>
      </c>
      <c r="D71" s="54">
        <v>581805.82999999996</v>
      </c>
      <c r="E71" s="54">
        <v>781229.5</v>
      </c>
      <c r="F71" s="54">
        <v>890331.73</v>
      </c>
      <c r="G71" s="75">
        <v>781229.5</v>
      </c>
      <c r="H71" s="76"/>
      <c r="I71" s="75">
        <v>781229.5</v>
      </c>
    </row>
    <row r="72" spans="1:9" ht="57.75" customHeight="1">
      <c r="A72" s="54"/>
      <c r="B72" s="54" t="s">
        <v>70</v>
      </c>
      <c r="C72" s="68" t="s">
        <v>16</v>
      </c>
      <c r="D72" s="54" t="s">
        <v>100</v>
      </c>
      <c r="E72" s="54" t="s">
        <v>126</v>
      </c>
      <c r="F72" s="54" t="s">
        <v>148</v>
      </c>
      <c r="G72" s="54" t="s">
        <v>148</v>
      </c>
      <c r="H72" s="76"/>
      <c r="I72" s="54" t="s">
        <v>148</v>
      </c>
    </row>
    <row r="73" spans="1:9" ht="48" customHeight="1">
      <c r="A73" s="54"/>
      <c r="B73" s="54" t="s">
        <v>71</v>
      </c>
      <c r="C73" s="68" t="s">
        <v>16</v>
      </c>
      <c r="D73" s="54" t="s">
        <v>101</v>
      </c>
      <c r="E73" s="54" t="s">
        <v>127</v>
      </c>
      <c r="F73" s="54" t="s">
        <v>147</v>
      </c>
      <c r="G73" s="54" t="s">
        <v>147</v>
      </c>
      <c r="H73" s="76"/>
      <c r="I73" s="54" t="s">
        <v>147</v>
      </c>
    </row>
    <row r="74" spans="1:9" ht="57.75" customHeight="1">
      <c r="A74" s="54"/>
      <c r="B74" s="54" t="s">
        <v>185</v>
      </c>
      <c r="C74" s="68"/>
      <c r="D74" s="54"/>
      <c r="E74" s="54"/>
      <c r="F74" s="54" t="s">
        <v>186</v>
      </c>
      <c r="G74" s="54"/>
      <c r="H74" s="76"/>
      <c r="I74" s="54"/>
    </row>
    <row r="75" spans="1:9" ht="22.5" customHeight="1">
      <c r="A75" s="54"/>
      <c r="B75" s="54" t="s">
        <v>107</v>
      </c>
      <c r="C75" s="68">
        <v>212</v>
      </c>
      <c r="D75" s="54" t="s">
        <v>108</v>
      </c>
      <c r="E75" s="54"/>
      <c r="F75" s="54"/>
      <c r="G75" s="75"/>
      <c r="H75" s="76"/>
      <c r="I75" s="75"/>
    </row>
    <row r="76" spans="1:9">
      <c r="A76" s="54" t="s">
        <v>51</v>
      </c>
      <c r="B76" s="48" t="s">
        <v>1</v>
      </c>
      <c r="C76" s="46">
        <v>213</v>
      </c>
      <c r="D76" s="54">
        <v>175493.96</v>
      </c>
      <c r="E76" s="54">
        <v>235900</v>
      </c>
      <c r="F76" s="54">
        <v>269690.46999999997</v>
      </c>
      <c r="G76" s="75">
        <v>235900</v>
      </c>
      <c r="H76" s="76"/>
      <c r="I76" s="75">
        <v>235900</v>
      </c>
    </row>
    <row r="77" spans="1:9" s="7" customFormat="1" ht="12.75" customHeight="1">
      <c r="A77" s="48"/>
      <c r="B77" s="48" t="s">
        <v>48</v>
      </c>
      <c r="C77" s="46" t="s">
        <v>16</v>
      </c>
      <c r="D77" s="48">
        <f>D71+D76</f>
        <v>757299.78999999992</v>
      </c>
      <c r="E77" s="48">
        <f>E71+E76</f>
        <v>1017129.5</v>
      </c>
      <c r="F77" s="48">
        <f>F71+F76</f>
        <v>1160022.2</v>
      </c>
      <c r="G77" s="48">
        <f>G71+G76</f>
        <v>1017129.5</v>
      </c>
      <c r="H77" s="63"/>
      <c r="I77" s="48">
        <f>I71+I76</f>
        <v>1017129.5</v>
      </c>
    </row>
    <row r="78" spans="1:9" ht="14.25" customHeight="1">
      <c r="A78" s="172" t="s">
        <v>15</v>
      </c>
      <c r="B78" s="172"/>
      <c r="C78" s="172"/>
      <c r="D78" s="172"/>
      <c r="E78" s="172"/>
      <c r="F78" s="172"/>
      <c r="G78" s="75"/>
      <c r="H78" s="76"/>
      <c r="I78" s="75"/>
    </row>
    <row r="79" spans="1:9" hidden="1">
      <c r="A79" s="54"/>
      <c r="B79" s="54"/>
      <c r="C79" s="68"/>
      <c r="D79" s="54"/>
      <c r="E79" s="54"/>
      <c r="F79" s="54"/>
      <c r="G79" s="76"/>
      <c r="H79" s="76"/>
      <c r="I79" s="76"/>
    </row>
    <row r="80" spans="1:9" s="7" customFormat="1" ht="12" customHeight="1">
      <c r="A80" s="48" t="s">
        <v>50</v>
      </c>
      <c r="B80" s="48" t="s">
        <v>10</v>
      </c>
      <c r="C80" s="46"/>
      <c r="D80" s="48">
        <v>17921</v>
      </c>
      <c r="E80" s="48">
        <v>24135.1</v>
      </c>
      <c r="F80" s="48">
        <v>50601.25</v>
      </c>
      <c r="G80" s="62">
        <v>46405</v>
      </c>
      <c r="H80" s="63"/>
      <c r="I80" s="62">
        <v>29200</v>
      </c>
    </row>
    <row r="81" spans="1:17" s="7" customFormat="1" ht="13.5" customHeight="1">
      <c r="A81" s="48"/>
      <c r="B81" s="54" t="s">
        <v>67</v>
      </c>
      <c r="C81" s="68">
        <v>225</v>
      </c>
      <c r="D81" s="54" t="s">
        <v>103</v>
      </c>
      <c r="E81" s="54" t="s">
        <v>139</v>
      </c>
      <c r="F81" s="54" t="s">
        <v>179</v>
      </c>
      <c r="G81" s="54" t="s">
        <v>157</v>
      </c>
      <c r="H81" s="63"/>
      <c r="I81" s="54"/>
      <c r="J81" s="28"/>
      <c r="K81" s="28"/>
      <c r="L81" s="28"/>
      <c r="M81" s="28"/>
      <c r="N81" s="28"/>
      <c r="O81" s="28"/>
      <c r="P81" s="27"/>
      <c r="Q81" s="28"/>
    </row>
    <row r="82" spans="1:17" s="7" customFormat="1" ht="21" customHeight="1">
      <c r="A82" s="48"/>
      <c r="B82" s="128" t="s">
        <v>158</v>
      </c>
      <c r="C82" s="68">
        <v>226</v>
      </c>
      <c r="D82" s="54"/>
      <c r="E82" s="54"/>
      <c r="F82" s="74"/>
      <c r="G82" s="62"/>
      <c r="H82" s="63"/>
      <c r="I82" s="89"/>
      <c r="J82" s="28"/>
      <c r="K82" s="28"/>
      <c r="L82" s="28"/>
      <c r="M82" s="28"/>
      <c r="N82" s="28"/>
      <c r="O82" s="28"/>
      <c r="P82" s="30"/>
      <c r="Q82" s="28"/>
    </row>
    <row r="83" spans="1:17" s="7" customFormat="1" ht="12.75" customHeight="1">
      <c r="A83" s="48"/>
      <c r="B83" s="54" t="s">
        <v>136</v>
      </c>
      <c r="C83" s="68">
        <v>226</v>
      </c>
      <c r="D83" s="54"/>
      <c r="E83" s="74">
        <v>1791</v>
      </c>
      <c r="F83" s="74"/>
      <c r="G83" s="129"/>
      <c r="H83" s="63"/>
      <c r="I83" s="89"/>
      <c r="J83" s="28"/>
      <c r="K83" s="28"/>
      <c r="L83" s="28"/>
      <c r="M83" s="28"/>
      <c r="N83" s="28"/>
      <c r="O83" s="28"/>
      <c r="P83" s="29"/>
      <c r="Q83" s="28"/>
    </row>
    <row r="84" spans="1:17" s="7" customFormat="1" ht="12.75" customHeight="1">
      <c r="A84" s="48"/>
      <c r="B84" s="54" t="s">
        <v>159</v>
      </c>
      <c r="C84" s="68">
        <v>226</v>
      </c>
      <c r="D84" s="54"/>
      <c r="E84" s="54"/>
      <c r="F84" s="130" t="s">
        <v>160</v>
      </c>
      <c r="G84" s="130" t="s">
        <v>160</v>
      </c>
      <c r="H84" s="63"/>
      <c r="I84" s="130" t="s">
        <v>160</v>
      </c>
      <c r="J84" s="28"/>
      <c r="K84" s="28"/>
      <c r="L84" s="28"/>
      <c r="M84" s="28"/>
      <c r="N84" s="28"/>
      <c r="O84" s="28"/>
      <c r="P84" s="27"/>
      <c r="Q84" s="28"/>
    </row>
    <row r="85" spans="1:17" s="7" customFormat="1" ht="14.25" customHeight="1">
      <c r="A85" s="48"/>
      <c r="B85" s="54" t="s">
        <v>68</v>
      </c>
      <c r="C85" s="68">
        <v>226</v>
      </c>
      <c r="D85" s="54"/>
      <c r="E85" s="74">
        <v>980</v>
      </c>
      <c r="F85" s="74">
        <v>3006</v>
      </c>
      <c r="G85" s="62"/>
      <c r="H85" s="63"/>
      <c r="I85" s="89"/>
      <c r="J85" s="28"/>
      <c r="K85" s="28"/>
      <c r="L85" s="28"/>
      <c r="M85" s="28"/>
      <c r="N85" s="28"/>
      <c r="O85" s="28"/>
      <c r="P85" s="29"/>
      <c r="Q85" s="28"/>
    </row>
    <row r="86" spans="1:17" s="7" customFormat="1" ht="13.5" customHeight="1">
      <c r="A86" s="48"/>
      <c r="B86" s="54" t="s">
        <v>93</v>
      </c>
      <c r="C86" s="68">
        <v>226</v>
      </c>
      <c r="D86" s="54"/>
      <c r="E86" s="74">
        <v>1844.1</v>
      </c>
      <c r="F86" s="74"/>
      <c r="G86" s="62"/>
      <c r="H86" s="63"/>
      <c r="I86" s="89"/>
      <c r="J86" s="28"/>
      <c r="K86" s="28"/>
      <c r="L86" s="28"/>
      <c r="M86" s="28"/>
      <c r="N86" s="28"/>
      <c r="O86" s="28"/>
      <c r="P86" s="31"/>
      <c r="Q86" s="28"/>
    </row>
    <row r="87" spans="1:17" s="7" customFormat="1" ht="0.75" hidden="1" customHeight="1">
      <c r="A87" s="48"/>
      <c r="B87" s="54" t="s">
        <v>74</v>
      </c>
      <c r="C87" s="68">
        <v>226</v>
      </c>
      <c r="D87" s="54"/>
      <c r="E87" s="54"/>
      <c r="F87" s="74"/>
      <c r="G87" s="63"/>
      <c r="H87" s="63"/>
      <c r="I87" s="88"/>
      <c r="J87" s="28"/>
      <c r="K87" s="28"/>
      <c r="L87" s="28"/>
      <c r="M87" s="28"/>
      <c r="N87" s="28"/>
      <c r="O87" s="28"/>
      <c r="P87" s="31"/>
      <c r="Q87" s="28"/>
    </row>
    <row r="88" spans="1:17" ht="12.75" customHeight="1">
      <c r="A88" s="54"/>
      <c r="B88" s="54" t="s">
        <v>161</v>
      </c>
      <c r="C88" s="68">
        <v>226</v>
      </c>
      <c r="D88" s="54"/>
      <c r="E88" s="54"/>
      <c r="F88" s="74">
        <v>11804</v>
      </c>
      <c r="G88" s="76"/>
      <c r="H88" s="76"/>
      <c r="I88" s="91"/>
      <c r="J88" s="26"/>
      <c r="K88" s="26"/>
      <c r="L88" s="26"/>
      <c r="M88" s="26"/>
      <c r="N88" s="28"/>
      <c r="O88" s="28"/>
      <c r="P88" s="30"/>
      <c r="Q88" s="28"/>
    </row>
    <row r="89" spans="1:17" ht="24.75" customHeight="1">
      <c r="A89" s="54"/>
      <c r="B89" s="54" t="s">
        <v>90</v>
      </c>
      <c r="C89" s="68">
        <v>226</v>
      </c>
      <c r="D89" s="54" t="s">
        <v>104</v>
      </c>
      <c r="E89" s="54" t="s">
        <v>123</v>
      </c>
      <c r="F89" s="54" t="s">
        <v>182</v>
      </c>
      <c r="G89" s="54" t="s">
        <v>165</v>
      </c>
      <c r="H89" s="76"/>
      <c r="I89" s="54" t="s">
        <v>166</v>
      </c>
      <c r="J89" s="26"/>
      <c r="K89" s="26"/>
      <c r="L89" s="26"/>
      <c r="M89" s="26"/>
      <c r="N89" s="28"/>
      <c r="O89" s="28"/>
      <c r="P89" s="30"/>
      <c r="Q89" s="28"/>
    </row>
    <row r="90" spans="1:17" hidden="1">
      <c r="A90" s="54"/>
      <c r="B90" s="54" t="s">
        <v>89</v>
      </c>
      <c r="C90" s="68">
        <v>226</v>
      </c>
      <c r="D90" s="54"/>
      <c r="E90" s="54"/>
      <c r="F90" s="54"/>
      <c r="G90" s="76"/>
      <c r="H90" s="76"/>
      <c r="I90" s="91"/>
      <c r="J90" s="26"/>
      <c r="K90" s="26"/>
      <c r="L90" s="26"/>
      <c r="M90" s="26"/>
      <c r="N90" s="28"/>
      <c r="O90" s="28"/>
      <c r="P90" s="30"/>
      <c r="Q90" s="28"/>
    </row>
    <row r="91" spans="1:17" s="7" customFormat="1" ht="13.5" customHeight="1">
      <c r="A91" s="48"/>
      <c r="B91" s="48" t="s">
        <v>48</v>
      </c>
      <c r="C91" s="46" t="s">
        <v>16</v>
      </c>
      <c r="D91" s="48">
        <f>D80</f>
        <v>17921</v>
      </c>
      <c r="E91" s="48">
        <f>E80</f>
        <v>24135.1</v>
      </c>
      <c r="F91" s="48">
        <f>F80</f>
        <v>50601.25</v>
      </c>
      <c r="G91" s="62"/>
      <c r="H91" s="63"/>
      <c r="I91" s="89"/>
      <c r="J91" s="26"/>
      <c r="K91" s="26"/>
      <c r="L91" s="26"/>
      <c r="M91" s="26"/>
      <c r="N91" s="26"/>
      <c r="O91" s="26"/>
      <c r="P91" s="27"/>
      <c r="Q91" s="28"/>
    </row>
    <row r="92" spans="1:17" s="18" customFormat="1" ht="27.75" customHeight="1">
      <c r="A92" s="94"/>
      <c r="B92" s="95" t="s">
        <v>52</v>
      </c>
      <c r="C92" s="95" t="s">
        <v>16</v>
      </c>
      <c r="D92" s="95">
        <f>D91+D77+D68+D60+D58+D40</f>
        <v>1122920.7799999998</v>
      </c>
      <c r="E92" s="95">
        <f>E91+E77+E68+E60+E58+E40</f>
        <v>1369552.66</v>
      </c>
      <c r="F92" s="95">
        <f>F91+F77+F68+F60+F58+F40</f>
        <v>1613013.97</v>
      </c>
      <c r="G92" s="95">
        <f>G91+G77+G68+G60+G58+G40+G80</f>
        <v>1598929.5</v>
      </c>
      <c r="H92" s="96"/>
      <c r="I92" s="95">
        <f>I91+I77+I68+I60+I58+I40</f>
        <v>1492229.5</v>
      </c>
      <c r="J92" s="26"/>
      <c r="K92" s="26"/>
      <c r="L92" s="26"/>
      <c r="M92" s="26"/>
      <c r="N92" s="26"/>
      <c r="O92" s="26"/>
      <c r="P92" s="27"/>
      <c r="Q92" s="28"/>
    </row>
    <row r="93" spans="1:17" s="6" customFormat="1" ht="13.5" customHeight="1">
      <c r="A93" s="180" t="s">
        <v>46</v>
      </c>
      <c r="B93" s="181"/>
      <c r="C93" s="181"/>
      <c r="D93" s="181"/>
      <c r="E93" s="181"/>
      <c r="F93" s="181"/>
      <c r="G93" s="182"/>
      <c r="H93" s="182"/>
      <c r="I93" s="183"/>
    </row>
    <row r="94" spans="1:17" s="19" customFormat="1" ht="22.5" customHeight="1">
      <c r="A94" s="97"/>
      <c r="B94" s="97" t="s">
        <v>47</v>
      </c>
      <c r="C94" s="97" t="s">
        <v>16</v>
      </c>
      <c r="D94" s="97">
        <v>43</v>
      </c>
      <c r="E94" s="97">
        <v>40</v>
      </c>
      <c r="F94" s="97">
        <v>36</v>
      </c>
      <c r="G94" s="98">
        <v>36</v>
      </c>
      <c r="H94" s="99"/>
      <c r="I94" s="98">
        <v>36</v>
      </c>
    </row>
    <row r="95" spans="1:17" s="6" customFormat="1" ht="21" customHeight="1">
      <c r="A95" s="174" t="s">
        <v>49</v>
      </c>
      <c r="B95" s="175"/>
      <c r="C95" s="175"/>
      <c r="D95" s="175"/>
      <c r="E95" s="175"/>
      <c r="F95" s="175"/>
      <c r="G95" s="62"/>
      <c r="H95" s="63"/>
      <c r="I95" s="62"/>
    </row>
    <row r="96" spans="1:17" s="24" customFormat="1" ht="33" customHeight="1">
      <c r="A96" s="100"/>
      <c r="B96" s="101" t="s">
        <v>62</v>
      </c>
      <c r="C96" s="102" t="s">
        <v>16</v>
      </c>
      <c r="D96" s="103">
        <f>D92/D94</f>
        <v>26114.436744186041</v>
      </c>
      <c r="E96" s="103">
        <f>E92/E94</f>
        <v>34238.816500000001</v>
      </c>
      <c r="F96" s="103">
        <f>F92/F94</f>
        <v>44805.943611111114</v>
      </c>
      <c r="G96" s="103">
        <f>G92/G94</f>
        <v>44414.708333333336</v>
      </c>
      <c r="H96" s="104"/>
      <c r="I96" s="103">
        <f>I92/I94</f>
        <v>41450.819444444445</v>
      </c>
    </row>
    <row r="97" spans="1:9" s="20" customFormat="1" ht="78" customHeight="1">
      <c r="A97" s="105"/>
      <c r="B97" s="106" t="s">
        <v>75</v>
      </c>
      <c r="C97" s="107"/>
      <c r="D97" s="108">
        <f>D28+D92</f>
        <v>3867567.9899999998</v>
      </c>
      <c r="E97" s="108">
        <f>E28+E92</f>
        <v>4474447.6899999995</v>
      </c>
      <c r="F97" s="108">
        <f>F28+F92</f>
        <v>4707084.47</v>
      </c>
      <c r="G97" s="108">
        <f>G28+G92</f>
        <v>4911600</v>
      </c>
      <c r="H97" s="109"/>
      <c r="I97" s="108">
        <f>I28+I92</f>
        <v>5081100</v>
      </c>
    </row>
    <row r="98" spans="1:9" s="20" customFormat="1" ht="39" customHeight="1">
      <c r="A98" s="105"/>
      <c r="B98" s="106" t="s">
        <v>76</v>
      </c>
      <c r="C98" s="107"/>
      <c r="D98" s="108">
        <f>D97/D94</f>
        <v>89943.44162790697</v>
      </c>
      <c r="E98" s="108">
        <f>E97/E94</f>
        <v>111861.19224999999</v>
      </c>
      <c r="F98" s="108">
        <f>F97/F94</f>
        <v>130752.34638888888</v>
      </c>
      <c r="G98" s="108">
        <f>G97/G94</f>
        <v>136433.33333333334</v>
      </c>
      <c r="H98" s="109"/>
      <c r="I98" s="108">
        <f>I97/I94</f>
        <v>141141.66666666666</v>
      </c>
    </row>
    <row r="99" spans="1:9" s="13" customFormat="1" ht="57" customHeight="1">
      <c r="A99" s="184" t="s">
        <v>57</v>
      </c>
      <c r="B99" s="185"/>
      <c r="C99" s="185"/>
      <c r="D99" s="185"/>
      <c r="E99" s="185"/>
      <c r="F99" s="185"/>
      <c r="G99" s="186"/>
      <c r="H99" s="186"/>
      <c r="I99" s="186"/>
    </row>
    <row r="100" spans="1:9" s="21" customFormat="1" ht="17.25" customHeight="1">
      <c r="A100" s="110" t="s">
        <v>50</v>
      </c>
      <c r="B100" s="110" t="s">
        <v>44</v>
      </c>
      <c r="C100" s="94">
        <v>223</v>
      </c>
      <c r="D100" s="110">
        <v>152162.69</v>
      </c>
      <c r="E100" s="110">
        <v>161332.93</v>
      </c>
      <c r="F100" s="110"/>
      <c r="G100" s="111"/>
      <c r="H100" s="112"/>
      <c r="I100" s="111"/>
    </row>
    <row r="101" spans="1:9" s="9" customFormat="1" ht="16.5" hidden="1" customHeight="1">
      <c r="A101" s="54"/>
      <c r="B101" s="54" t="s">
        <v>20</v>
      </c>
      <c r="C101" s="68" t="s">
        <v>16</v>
      </c>
      <c r="D101" s="54"/>
      <c r="E101" s="54"/>
      <c r="F101" s="54"/>
      <c r="G101" s="113"/>
      <c r="H101" s="113"/>
      <c r="I101" s="113"/>
    </row>
    <row r="102" spans="1:9" s="9" customFormat="1" ht="27" customHeight="1">
      <c r="A102" s="54"/>
      <c r="B102" s="54" t="s">
        <v>39</v>
      </c>
      <c r="C102" s="68" t="s">
        <v>16</v>
      </c>
      <c r="D102" s="54" t="s">
        <v>106</v>
      </c>
      <c r="E102" s="54" t="s">
        <v>132</v>
      </c>
      <c r="F102" s="54"/>
      <c r="G102" s="75"/>
      <c r="H102" s="113"/>
      <c r="I102" s="75"/>
    </row>
    <row r="103" spans="1:9" s="9" customFormat="1" ht="26.25" customHeight="1">
      <c r="A103" s="54"/>
      <c r="B103" s="54" t="s">
        <v>64</v>
      </c>
      <c r="C103" s="68" t="s">
        <v>16</v>
      </c>
      <c r="D103" s="54" t="s">
        <v>110</v>
      </c>
      <c r="E103" s="54" t="s">
        <v>122</v>
      </c>
      <c r="F103" s="54"/>
      <c r="G103" s="75"/>
      <c r="H103" s="113"/>
      <c r="I103" s="75"/>
    </row>
    <row r="104" spans="1:9" s="12" customFormat="1" ht="17.25" customHeight="1">
      <c r="A104" s="48" t="s">
        <v>51</v>
      </c>
      <c r="B104" s="48" t="s">
        <v>40</v>
      </c>
      <c r="C104" s="46">
        <v>290</v>
      </c>
      <c r="D104" s="48">
        <v>29751.65</v>
      </c>
      <c r="E104" s="48">
        <v>20188.150000000001</v>
      </c>
      <c r="F104" s="48">
        <v>33411.58</v>
      </c>
      <c r="G104" s="62">
        <v>24400</v>
      </c>
      <c r="H104" s="114"/>
      <c r="I104" s="62">
        <v>22500</v>
      </c>
    </row>
    <row r="105" spans="1:9" s="32" customFormat="1" ht="24">
      <c r="A105" s="54"/>
      <c r="B105" s="54" t="s">
        <v>41</v>
      </c>
      <c r="C105" s="68" t="s">
        <v>16</v>
      </c>
      <c r="D105" s="54" t="s">
        <v>113</v>
      </c>
      <c r="E105" s="54" t="s">
        <v>141</v>
      </c>
      <c r="F105" s="54" t="s">
        <v>177</v>
      </c>
      <c r="G105" s="54" t="s">
        <v>167</v>
      </c>
      <c r="H105" s="113"/>
      <c r="I105" s="54" t="s">
        <v>168</v>
      </c>
    </row>
    <row r="106" spans="1:9" s="32" customFormat="1" ht="27" customHeight="1">
      <c r="A106" s="54"/>
      <c r="B106" s="54" t="s">
        <v>42</v>
      </c>
      <c r="C106" s="68" t="s">
        <v>16</v>
      </c>
      <c r="D106" s="54" t="s">
        <v>98</v>
      </c>
      <c r="E106" s="54" t="s">
        <v>98</v>
      </c>
      <c r="F106" s="54" t="s">
        <v>98</v>
      </c>
      <c r="G106" s="54" t="s">
        <v>98</v>
      </c>
      <c r="H106" s="113"/>
      <c r="I106" s="54" t="s">
        <v>98</v>
      </c>
    </row>
    <row r="107" spans="1:9" s="9" customFormat="1" ht="0.75" hidden="1" customHeight="1">
      <c r="A107" s="54"/>
      <c r="B107" s="54" t="s">
        <v>79</v>
      </c>
      <c r="C107" s="68" t="s">
        <v>16</v>
      </c>
      <c r="D107" s="54"/>
      <c r="E107" s="54"/>
      <c r="F107" s="74"/>
      <c r="G107" s="113"/>
      <c r="H107" s="113"/>
      <c r="I107" s="113"/>
    </row>
    <row r="108" spans="1:9" s="9" customFormat="1" hidden="1">
      <c r="A108" s="54"/>
      <c r="B108" s="54" t="s">
        <v>73</v>
      </c>
      <c r="C108" s="68"/>
      <c r="D108" s="54"/>
      <c r="E108" s="54"/>
      <c r="F108" s="74"/>
      <c r="G108" s="113"/>
      <c r="H108" s="113"/>
      <c r="I108" s="113"/>
    </row>
    <row r="109" spans="1:9" s="9" customFormat="1" hidden="1">
      <c r="A109" s="54"/>
      <c r="B109" s="54" t="s">
        <v>72</v>
      </c>
      <c r="C109" s="68"/>
      <c r="D109" s="54"/>
      <c r="E109" s="54"/>
      <c r="F109" s="74"/>
      <c r="G109" s="113"/>
      <c r="H109" s="113"/>
      <c r="I109" s="113"/>
    </row>
    <row r="110" spans="1:9" s="9" customFormat="1" ht="24">
      <c r="A110" s="54"/>
      <c r="B110" s="54" t="s">
        <v>43</v>
      </c>
      <c r="C110" s="68" t="s">
        <v>16</v>
      </c>
      <c r="D110" s="54" t="s">
        <v>114</v>
      </c>
      <c r="E110" s="54" t="s">
        <v>140</v>
      </c>
      <c r="F110" s="54"/>
      <c r="G110" s="75"/>
      <c r="H110" s="113"/>
      <c r="I110" s="75"/>
    </row>
    <row r="111" spans="1:9" s="15" customFormat="1" ht="12" customHeight="1">
      <c r="A111" s="48"/>
      <c r="B111" s="115" t="s">
        <v>48</v>
      </c>
      <c r="C111" s="116" t="s">
        <v>16</v>
      </c>
      <c r="D111" s="115">
        <f>D100+D104</f>
        <v>181914.34</v>
      </c>
      <c r="E111" s="115">
        <f>E100+E104</f>
        <v>181521.08</v>
      </c>
      <c r="F111" s="115">
        <f>F100+F104</f>
        <v>33411.58</v>
      </c>
      <c r="G111" s="115">
        <f>G100+G104</f>
        <v>24400</v>
      </c>
      <c r="H111" s="63"/>
      <c r="I111" s="115">
        <f>I100+I104</f>
        <v>22500</v>
      </c>
    </row>
    <row r="112" spans="1:9" s="25" customFormat="1" ht="55.5" customHeight="1">
      <c r="A112" s="117"/>
      <c r="B112" s="125" t="s">
        <v>77</v>
      </c>
      <c r="C112" s="119"/>
      <c r="D112" s="118">
        <f>D28+D92+D111</f>
        <v>4049482.3299999996</v>
      </c>
      <c r="E112" s="118">
        <f>E28+E92+E111</f>
        <v>4655968.7699999996</v>
      </c>
      <c r="F112" s="118">
        <f>F28+F92+F111</f>
        <v>4740496.05</v>
      </c>
      <c r="G112" s="118">
        <f>G28+G92+G111</f>
        <v>4936000</v>
      </c>
      <c r="H112" s="120"/>
      <c r="I112" s="118">
        <f>I28+I92+I111+I80</f>
        <v>5132800</v>
      </c>
    </row>
    <row r="113" spans="1:9" s="15" customFormat="1" ht="27" customHeight="1">
      <c r="A113" s="121"/>
      <c r="B113" s="122" t="s">
        <v>65</v>
      </c>
      <c r="C113" s="123"/>
      <c r="D113" s="124" t="s">
        <v>87</v>
      </c>
      <c r="E113" s="121"/>
      <c r="F113" s="121"/>
      <c r="G113" s="63"/>
      <c r="H113" s="63"/>
      <c r="I113" s="63"/>
    </row>
    <row r="114" spans="1:9" s="9" customFormat="1" ht="24.75" customHeight="1">
      <c r="A114" s="58"/>
      <c r="B114" s="122" t="s">
        <v>66</v>
      </c>
      <c r="C114" s="123"/>
      <c r="D114" s="122" t="s">
        <v>88</v>
      </c>
      <c r="E114" s="58"/>
      <c r="F114" s="58"/>
      <c r="G114" s="113"/>
      <c r="H114" s="113"/>
      <c r="I114" s="113"/>
    </row>
    <row r="115" spans="1:9" s="9" customFormat="1" ht="36" customHeight="1">
      <c r="A115" s="171" t="s">
        <v>58</v>
      </c>
      <c r="B115" s="171"/>
      <c r="C115" s="171"/>
      <c r="D115" s="171"/>
      <c r="E115" s="171"/>
      <c r="F115" s="171"/>
    </row>
    <row r="116" spans="1:9" s="9" customFormat="1">
      <c r="A116" s="36"/>
      <c r="B116" s="36"/>
      <c r="C116" s="37"/>
      <c r="D116" s="36"/>
      <c r="E116" s="36"/>
      <c r="F116" s="36"/>
    </row>
    <row r="117" spans="1:9" s="9" customFormat="1" ht="28.5" customHeight="1">
      <c r="A117" s="36" t="s">
        <v>50</v>
      </c>
      <c r="B117" s="171" t="s">
        <v>59</v>
      </c>
      <c r="C117" s="171"/>
      <c r="D117" s="171"/>
      <c r="E117" s="171"/>
      <c r="F117" s="171"/>
    </row>
    <row r="118" spans="1:9" ht="43.15" customHeight="1">
      <c r="A118" s="38" t="s">
        <v>51</v>
      </c>
      <c r="B118" s="173" t="s">
        <v>61</v>
      </c>
      <c r="C118" s="173"/>
      <c r="D118" s="173"/>
      <c r="E118" s="173"/>
      <c r="F118" s="173"/>
    </row>
    <row r="119" spans="1:9" ht="24" customHeight="1">
      <c r="A119" s="38" t="s">
        <v>54</v>
      </c>
      <c r="B119" s="173" t="s">
        <v>60</v>
      </c>
      <c r="C119" s="173"/>
      <c r="D119" s="173"/>
      <c r="E119" s="173"/>
      <c r="F119" s="173"/>
    </row>
    <row r="120" spans="1:9" ht="27.75" customHeight="1">
      <c r="B120" s="170"/>
      <c r="C120" s="170"/>
      <c r="D120" s="170"/>
      <c r="E120" s="170"/>
      <c r="F120" s="170"/>
    </row>
    <row r="121" spans="1:9" ht="27.75" customHeight="1">
      <c r="B121" s="169"/>
      <c r="C121" s="169"/>
    </row>
  </sheetData>
  <mergeCells count="25">
    <mergeCell ref="A2:B2"/>
    <mergeCell ref="A33:F33"/>
    <mergeCell ref="A69:F69"/>
    <mergeCell ref="A78:F78"/>
    <mergeCell ref="A34:B34"/>
    <mergeCell ref="A29:I29"/>
    <mergeCell ref="A31:I31"/>
    <mergeCell ref="A3:I3"/>
    <mergeCell ref="A4:I4"/>
    <mergeCell ref="A5:I5"/>
    <mergeCell ref="A13:I13"/>
    <mergeCell ref="A17:I17"/>
    <mergeCell ref="A35:I35"/>
    <mergeCell ref="A41:I41"/>
    <mergeCell ref="B121:C121"/>
    <mergeCell ref="B120:F120"/>
    <mergeCell ref="B117:F117"/>
    <mergeCell ref="A61:F61"/>
    <mergeCell ref="B119:F119"/>
    <mergeCell ref="A95:F95"/>
    <mergeCell ref="A115:F115"/>
    <mergeCell ref="B118:F118"/>
    <mergeCell ref="A70:I70"/>
    <mergeCell ref="A93:I93"/>
    <mergeCell ref="A99:I99"/>
  </mergeCells>
  <phoneticPr fontId="17" type="noConversion"/>
  <printOptions horizontalCentered="1"/>
  <pageMargins left="0" right="0" top="0" bottom="0" header="0.11811023622047245" footer="0.11811023622047245"/>
  <pageSetup paperSize="9" scale="76" orientation="landscape" verticalDpi="200" r:id="rId1"/>
  <rowBreaks count="3" manualBreakCount="3">
    <brk id="35" max="16" man="1"/>
    <brk id="92" max="16383" man="1"/>
    <brk id="114" max="16383"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dimension ref="A1:T29"/>
  <sheetViews>
    <sheetView view="pageBreakPreview" zoomScale="75" zoomScaleNormal="70" zoomScaleSheetLayoutView="75" workbookViewId="0">
      <pane ySplit="3" topLeftCell="A4" activePane="bottomLeft" state="frozen"/>
      <selection pane="bottomLeft" activeCell="E13" sqref="E13"/>
    </sheetView>
  </sheetViews>
  <sheetFormatPr defaultColWidth="8.85546875" defaultRowHeight="20.25"/>
  <cols>
    <col min="1" max="1" width="4.5703125" style="1" customWidth="1"/>
    <col min="2" max="2" width="30.5703125" style="1" customWidth="1"/>
    <col min="3" max="3" width="4.7109375" style="2" customWidth="1"/>
    <col min="4" max="4" width="25.140625" style="1" customWidth="1"/>
    <col min="5" max="5" width="27.28515625" style="1" customWidth="1"/>
    <col min="6" max="6" width="27.140625" style="1" customWidth="1"/>
    <col min="7" max="7" width="25.85546875" style="1" customWidth="1"/>
    <col min="8" max="8" width="21.7109375" style="1" customWidth="1"/>
    <col min="9" max="16384" width="8.85546875" style="1"/>
  </cols>
  <sheetData>
    <row r="1" spans="1:20" ht="17.25" customHeight="1">
      <c r="B1" s="35">
        <v>42957</v>
      </c>
    </row>
    <row r="2" spans="1:20" s="14" customFormat="1" ht="28.5" customHeight="1">
      <c r="A2" s="172" t="s">
        <v>63</v>
      </c>
      <c r="B2" s="172"/>
      <c r="C2" s="131" t="s">
        <v>2</v>
      </c>
      <c r="D2" s="131" t="s">
        <v>5</v>
      </c>
      <c r="E2" s="131" t="s">
        <v>6</v>
      </c>
      <c r="F2" s="131" t="s">
        <v>170</v>
      </c>
      <c r="G2" s="134" t="s">
        <v>143</v>
      </c>
      <c r="H2" s="134" t="s">
        <v>144</v>
      </c>
      <c r="I2" s="47"/>
      <c r="J2" s="47"/>
      <c r="K2" s="47"/>
      <c r="L2" s="47"/>
      <c r="M2" s="47"/>
      <c r="N2" s="47"/>
      <c r="O2" s="47"/>
      <c r="P2" s="47"/>
      <c r="Q2" s="47"/>
      <c r="R2" s="47"/>
      <c r="S2" s="47"/>
      <c r="T2" s="47"/>
    </row>
    <row r="3" spans="1:20" s="4" customFormat="1" ht="20.25" customHeight="1">
      <c r="A3" s="200" t="s">
        <v>99</v>
      </c>
      <c r="B3" s="201"/>
      <c r="C3" s="201"/>
      <c r="D3" s="201"/>
      <c r="E3" s="201"/>
      <c r="F3" s="201"/>
      <c r="G3" s="202"/>
      <c r="H3" s="203"/>
      <c r="I3" s="135"/>
      <c r="J3" s="135"/>
      <c r="K3" s="135"/>
      <c r="L3" s="135"/>
      <c r="M3" s="135"/>
      <c r="N3" s="135"/>
      <c r="O3" s="135"/>
      <c r="P3" s="135"/>
      <c r="Q3" s="135"/>
      <c r="R3" s="135"/>
      <c r="S3" s="135"/>
      <c r="T3" s="135"/>
    </row>
    <row r="4" spans="1:20" s="3" customFormat="1" ht="20.25" customHeight="1">
      <c r="A4" s="204" t="s">
        <v>3</v>
      </c>
      <c r="B4" s="205"/>
      <c r="C4" s="205"/>
      <c r="D4" s="205"/>
      <c r="E4" s="205"/>
      <c r="F4" s="205"/>
      <c r="G4" s="206"/>
      <c r="H4" s="207"/>
      <c r="I4" s="135"/>
      <c r="J4" s="135"/>
      <c r="K4" s="135"/>
      <c r="L4" s="135"/>
      <c r="M4" s="135"/>
      <c r="N4" s="135"/>
      <c r="O4" s="135"/>
      <c r="P4" s="135"/>
      <c r="Q4" s="135"/>
      <c r="R4" s="135"/>
      <c r="S4" s="136"/>
      <c r="T4" s="136"/>
    </row>
    <row r="5" spans="1:20" s="5" customFormat="1" ht="35.25" customHeight="1">
      <c r="A5" s="208" t="s">
        <v>80</v>
      </c>
      <c r="B5" s="209"/>
      <c r="C5" s="209"/>
      <c r="D5" s="209"/>
      <c r="E5" s="209"/>
      <c r="F5" s="209"/>
      <c r="G5" s="210"/>
      <c r="H5" s="211"/>
      <c r="I5" s="137"/>
      <c r="J5" s="137"/>
      <c r="K5" s="137"/>
      <c r="L5" s="137"/>
      <c r="M5" s="137"/>
      <c r="N5" s="137"/>
      <c r="O5" s="137"/>
      <c r="P5" s="137"/>
      <c r="Q5" s="137"/>
      <c r="R5" s="137"/>
      <c r="S5" s="137"/>
      <c r="T5" s="137"/>
    </row>
    <row r="6" spans="1:20" s="7" customFormat="1" ht="16.5" customHeight="1">
      <c r="A6" s="138" t="s">
        <v>50</v>
      </c>
      <c r="B6" s="138" t="s">
        <v>23</v>
      </c>
      <c r="C6" s="139">
        <v>211</v>
      </c>
      <c r="D6" s="138">
        <v>97729.42</v>
      </c>
      <c r="E6" s="138">
        <v>99455.2</v>
      </c>
      <c r="F6" s="138">
        <v>100800</v>
      </c>
      <c r="G6" s="158">
        <v>100800</v>
      </c>
      <c r="H6" s="158">
        <v>96000</v>
      </c>
      <c r="I6" s="157"/>
      <c r="J6" s="157"/>
      <c r="K6" s="157"/>
      <c r="L6" s="157"/>
      <c r="M6" s="157"/>
      <c r="N6" s="157"/>
      <c r="O6" s="157"/>
      <c r="P6" s="157"/>
      <c r="Q6" s="157"/>
      <c r="R6" s="140"/>
      <c r="S6" s="140"/>
      <c r="T6" s="140"/>
    </row>
    <row r="7" spans="1:20" ht="21" customHeight="1">
      <c r="A7" s="141"/>
      <c r="B7" s="142" t="s">
        <v>169</v>
      </c>
      <c r="C7" s="143" t="s">
        <v>16</v>
      </c>
      <c r="D7" s="144" t="s">
        <v>116</v>
      </c>
      <c r="E7" s="144" t="s">
        <v>116</v>
      </c>
      <c r="F7" s="159" t="s">
        <v>118</v>
      </c>
      <c r="G7" s="142" t="s">
        <v>118</v>
      </c>
      <c r="H7" s="142" t="s">
        <v>118</v>
      </c>
      <c r="I7" s="157"/>
      <c r="J7" s="157"/>
      <c r="K7" s="157"/>
      <c r="L7" s="157"/>
      <c r="M7" s="157"/>
      <c r="N7" s="157"/>
      <c r="O7" s="157"/>
      <c r="P7" s="157"/>
      <c r="Q7" s="157"/>
      <c r="R7" s="145"/>
      <c r="S7" s="145"/>
      <c r="T7" s="145"/>
    </row>
    <row r="8" spans="1:20" ht="30" customHeight="1">
      <c r="A8" s="141"/>
      <c r="B8" s="146"/>
      <c r="C8" s="143" t="s">
        <v>16</v>
      </c>
      <c r="D8" s="144" t="s">
        <v>117</v>
      </c>
      <c r="E8" s="144" t="s">
        <v>138</v>
      </c>
      <c r="F8" s="159" t="s">
        <v>171</v>
      </c>
      <c r="G8" s="166" t="s">
        <v>171</v>
      </c>
      <c r="H8" s="166" t="s">
        <v>175</v>
      </c>
      <c r="I8" s="157"/>
      <c r="J8" s="157"/>
      <c r="K8" s="157"/>
      <c r="L8" s="157"/>
      <c r="M8" s="157"/>
      <c r="N8" s="157"/>
      <c r="O8" s="157"/>
      <c r="P8" s="157"/>
      <c r="Q8" s="157"/>
      <c r="R8" s="145"/>
      <c r="S8" s="145"/>
      <c r="T8" s="145"/>
    </row>
    <row r="9" spans="1:20" s="7" customFormat="1" ht="18" customHeight="1">
      <c r="A9" s="138" t="s">
        <v>51</v>
      </c>
      <c r="B9" s="138" t="s">
        <v>24</v>
      </c>
      <c r="C9" s="139">
        <v>213</v>
      </c>
      <c r="D9" s="138">
        <v>29514.28</v>
      </c>
      <c r="E9" s="138">
        <v>30035.5</v>
      </c>
      <c r="F9" s="138">
        <v>29600</v>
      </c>
      <c r="G9" s="138">
        <v>30500</v>
      </c>
      <c r="H9" s="158">
        <v>29000</v>
      </c>
      <c r="I9" s="157"/>
      <c r="J9" s="157"/>
      <c r="K9" s="157"/>
      <c r="L9" s="157"/>
      <c r="M9" s="157"/>
      <c r="N9" s="157"/>
      <c r="O9" s="157"/>
      <c r="P9" s="157"/>
      <c r="Q9" s="157"/>
      <c r="R9" s="140"/>
      <c r="S9" s="140"/>
      <c r="T9" s="140"/>
    </row>
    <row r="10" spans="1:20" s="7" customFormat="1" ht="13.5" customHeight="1">
      <c r="A10" s="138"/>
      <c r="B10" s="138" t="s">
        <v>48</v>
      </c>
      <c r="C10" s="139" t="s">
        <v>16</v>
      </c>
      <c r="D10" s="138">
        <f>D9+D6</f>
        <v>127243.7</v>
      </c>
      <c r="E10" s="138">
        <f>E9+E6</f>
        <v>129490.7</v>
      </c>
      <c r="F10" s="138">
        <f>F9+F6</f>
        <v>130400</v>
      </c>
      <c r="G10" s="138">
        <f>G9+G6</f>
        <v>131300</v>
      </c>
      <c r="H10" s="138">
        <f>H9+H6</f>
        <v>125000</v>
      </c>
      <c r="I10" s="140"/>
      <c r="J10" s="140"/>
      <c r="K10" s="140"/>
      <c r="L10" s="140"/>
      <c r="M10" s="140"/>
      <c r="N10" s="140"/>
      <c r="O10" s="140"/>
      <c r="P10" s="140"/>
      <c r="Q10" s="140"/>
      <c r="R10" s="140"/>
      <c r="S10" s="140"/>
      <c r="T10" s="140"/>
    </row>
    <row r="11" spans="1:20" s="16" customFormat="1" ht="14.25" customHeight="1">
      <c r="A11" s="147"/>
      <c r="B11" s="147" t="s">
        <v>47</v>
      </c>
      <c r="C11" s="147" t="s">
        <v>16</v>
      </c>
      <c r="D11" s="147">
        <v>11</v>
      </c>
      <c r="E11" s="147">
        <v>10</v>
      </c>
      <c r="F11" s="147">
        <v>10</v>
      </c>
      <c r="G11" s="161">
        <v>10</v>
      </c>
      <c r="H11" s="161">
        <v>10</v>
      </c>
      <c r="I11" s="160"/>
      <c r="J11" s="160"/>
      <c r="K11" s="160"/>
      <c r="L11" s="160"/>
      <c r="M11" s="160"/>
      <c r="N11" s="160"/>
      <c r="O11" s="148"/>
      <c r="P11" s="148"/>
      <c r="Q11" s="148"/>
      <c r="R11" s="148"/>
      <c r="S11" s="148"/>
      <c r="T11" s="148"/>
    </row>
    <row r="12" spans="1:20" s="8" customFormat="1" ht="24.75" customHeight="1">
      <c r="A12" s="212" t="s">
        <v>49</v>
      </c>
      <c r="B12" s="213"/>
      <c r="C12" s="213"/>
      <c r="D12" s="213"/>
      <c r="E12" s="213"/>
      <c r="F12" s="213"/>
      <c r="G12" s="214"/>
      <c r="H12" s="215"/>
      <c r="I12" s="137"/>
      <c r="J12" s="137"/>
      <c r="K12" s="137"/>
      <c r="L12" s="137"/>
      <c r="M12" s="137"/>
      <c r="N12" s="137"/>
      <c r="O12" s="137"/>
      <c r="P12" s="137"/>
      <c r="Q12" s="137"/>
      <c r="R12" s="137"/>
      <c r="S12" s="137"/>
      <c r="T12" s="137"/>
    </row>
    <row r="13" spans="1:20" s="24" customFormat="1" ht="32.25" customHeight="1">
      <c r="A13" s="162"/>
      <c r="B13" s="162" t="s">
        <v>62</v>
      </c>
      <c r="C13" s="163" t="s">
        <v>16</v>
      </c>
      <c r="D13" s="164">
        <f>D10</f>
        <v>127243.7</v>
      </c>
      <c r="E13" s="164">
        <f>E10</f>
        <v>129490.7</v>
      </c>
      <c r="F13" s="164">
        <f>F10</f>
        <v>130400</v>
      </c>
      <c r="G13" s="164">
        <f>G10</f>
        <v>131300</v>
      </c>
      <c r="H13" s="164">
        <f>H10</f>
        <v>125000</v>
      </c>
      <c r="I13" s="152"/>
      <c r="J13" s="152"/>
      <c r="K13" s="152"/>
      <c r="L13" s="152"/>
      <c r="M13" s="152"/>
      <c r="N13" s="152"/>
      <c r="O13" s="152"/>
      <c r="P13" s="152"/>
      <c r="Q13" s="152"/>
      <c r="R13" s="152"/>
      <c r="S13" s="152"/>
      <c r="T13" s="152"/>
    </row>
    <row r="14" spans="1:20" s="24" customFormat="1" ht="34.5" customHeight="1">
      <c r="A14" s="149"/>
      <c r="B14" s="208" t="s">
        <v>18</v>
      </c>
      <c r="C14" s="209"/>
      <c r="D14" s="209"/>
      <c r="E14" s="209"/>
      <c r="F14" s="209"/>
      <c r="G14" s="209"/>
      <c r="H14" s="215"/>
      <c r="I14" s="152"/>
      <c r="J14" s="152"/>
      <c r="K14" s="152"/>
      <c r="L14" s="152"/>
      <c r="M14" s="152"/>
      <c r="N14" s="152"/>
      <c r="O14" s="152"/>
      <c r="P14" s="152"/>
      <c r="Q14" s="152"/>
      <c r="R14" s="152"/>
      <c r="S14" s="152"/>
      <c r="T14" s="152"/>
    </row>
    <row r="15" spans="1:20" s="24" customFormat="1" ht="22.5" customHeight="1">
      <c r="A15" s="149"/>
      <c r="B15" s="149" t="s">
        <v>119</v>
      </c>
      <c r="C15" s="150"/>
      <c r="D15" s="151"/>
      <c r="E15" s="151">
        <v>6490</v>
      </c>
      <c r="F15" s="151">
        <v>20000</v>
      </c>
      <c r="G15" s="165">
        <v>7000</v>
      </c>
      <c r="H15" s="165">
        <v>7000</v>
      </c>
      <c r="I15" s="152"/>
      <c r="J15" s="152"/>
      <c r="K15" s="152"/>
      <c r="L15" s="152"/>
      <c r="M15" s="152"/>
      <c r="N15" s="152"/>
      <c r="O15" s="152"/>
      <c r="P15" s="152"/>
      <c r="Q15" s="152"/>
      <c r="R15" s="152"/>
      <c r="S15" s="152"/>
      <c r="T15" s="152"/>
    </row>
    <row r="16" spans="1:20" s="24" customFormat="1" ht="22.5" customHeight="1">
      <c r="A16" s="149"/>
      <c r="B16" s="149" t="s">
        <v>120</v>
      </c>
      <c r="C16" s="150"/>
      <c r="D16" s="151"/>
      <c r="E16" s="153" t="s">
        <v>173</v>
      </c>
      <c r="F16" s="153" t="s">
        <v>172</v>
      </c>
      <c r="G16" s="167" t="s">
        <v>174</v>
      </c>
      <c r="H16" s="167" t="s">
        <v>174</v>
      </c>
      <c r="I16" s="152"/>
      <c r="J16" s="152"/>
      <c r="K16" s="152"/>
      <c r="L16" s="152"/>
      <c r="M16" s="152"/>
      <c r="N16" s="152"/>
      <c r="O16" s="152"/>
      <c r="P16" s="152"/>
      <c r="Q16" s="152"/>
      <c r="R16" s="152"/>
      <c r="S16" s="152"/>
      <c r="T16" s="152"/>
    </row>
    <row r="17" spans="1:20" s="24" customFormat="1" ht="20.25" customHeight="1">
      <c r="A17" s="149"/>
      <c r="B17" s="138" t="s">
        <v>48</v>
      </c>
      <c r="C17" s="150"/>
      <c r="D17" s="151"/>
      <c r="E17" s="154">
        <f>E15</f>
        <v>6490</v>
      </c>
      <c r="F17" s="154">
        <f>F15</f>
        <v>20000</v>
      </c>
      <c r="G17" s="165">
        <v>7000</v>
      </c>
      <c r="H17" s="165">
        <v>7000</v>
      </c>
      <c r="I17" s="152"/>
      <c r="J17" s="152"/>
      <c r="K17" s="152"/>
      <c r="L17" s="152"/>
      <c r="M17" s="152"/>
      <c r="N17" s="152"/>
      <c r="O17" s="152"/>
      <c r="P17" s="152"/>
      <c r="Q17" s="152"/>
      <c r="R17" s="152"/>
      <c r="S17" s="152"/>
      <c r="T17" s="152"/>
    </row>
    <row r="18" spans="1:20" s="20" customFormat="1" ht="42.75" customHeight="1">
      <c r="A18" s="105"/>
      <c r="B18" s="33" t="s">
        <v>75</v>
      </c>
      <c r="C18" s="150"/>
      <c r="D18" s="155">
        <f>D10</f>
        <v>127243.7</v>
      </c>
      <c r="E18" s="155">
        <f>E10+E17</f>
        <v>135980.70000000001</v>
      </c>
      <c r="F18" s="155">
        <f>F10+F17</f>
        <v>150400</v>
      </c>
      <c r="G18" s="155">
        <f>G10+G17</f>
        <v>138300</v>
      </c>
      <c r="H18" s="155">
        <f>H10+H17</f>
        <v>132000</v>
      </c>
      <c r="I18" s="109"/>
      <c r="J18" s="109"/>
      <c r="K18" s="109"/>
      <c r="L18" s="109"/>
      <c r="M18" s="109"/>
      <c r="N18" s="109"/>
      <c r="O18" s="109"/>
      <c r="P18" s="109"/>
      <c r="Q18" s="109"/>
      <c r="R18" s="109"/>
      <c r="S18" s="109"/>
      <c r="T18" s="109"/>
    </row>
    <row r="19" spans="1:20" s="20" customFormat="1" ht="21" customHeight="1">
      <c r="A19" s="105"/>
      <c r="B19" s="33" t="s">
        <v>76</v>
      </c>
      <c r="C19" s="150"/>
      <c r="D19" s="155">
        <f>D18/D11</f>
        <v>11567.609090909091</v>
      </c>
      <c r="E19" s="155">
        <f>E18/E11</f>
        <v>13598.070000000002</v>
      </c>
      <c r="F19" s="155">
        <f>F18/F11</f>
        <v>15040</v>
      </c>
      <c r="G19" s="155">
        <f>G18/G11</f>
        <v>13830</v>
      </c>
      <c r="H19" s="155">
        <f>H18/H11</f>
        <v>13200</v>
      </c>
      <c r="I19" s="109"/>
      <c r="J19" s="109"/>
      <c r="K19" s="109"/>
      <c r="L19" s="109"/>
      <c r="M19" s="109"/>
      <c r="N19" s="109"/>
      <c r="O19" s="109"/>
      <c r="P19" s="109"/>
      <c r="Q19" s="109"/>
      <c r="R19" s="109"/>
      <c r="S19" s="109"/>
      <c r="T19" s="109"/>
    </row>
    <row r="20" spans="1:20" s="25" customFormat="1" ht="42.75" customHeight="1">
      <c r="A20" s="117"/>
      <c r="B20" s="33" t="s">
        <v>77</v>
      </c>
      <c r="C20" s="156"/>
      <c r="D20" s="33">
        <f>D10</f>
        <v>127243.7</v>
      </c>
      <c r="E20" s="33">
        <f>E10</f>
        <v>129490.7</v>
      </c>
      <c r="F20" s="155">
        <f>F10+F17</f>
        <v>150400</v>
      </c>
      <c r="G20" s="155">
        <f>G10+G17</f>
        <v>138300</v>
      </c>
      <c r="H20" s="155">
        <f>H10+H17</f>
        <v>132000</v>
      </c>
      <c r="I20" s="120"/>
      <c r="J20" s="120"/>
      <c r="K20" s="120"/>
      <c r="L20" s="120"/>
      <c r="M20" s="120"/>
      <c r="N20" s="120"/>
      <c r="O20" s="120"/>
      <c r="P20" s="120"/>
      <c r="Q20" s="120"/>
      <c r="R20" s="120"/>
      <c r="S20" s="120"/>
      <c r="T20" s="120"/>
    </row>
    <row r="21" spans="1:20" s="15" customFormat="1" ht="30" customHeight="1">
      <c r="A21" s="121"/>
      <c r="B21" s="122" t="s">
        <v>65</v>
      </c>
      <c r="C21" s="123"/>
      <c r="D21" s="124" t="s">
        <v>87</v>
      </c>
      <c r="E21" s="122" t="s">
        <v>66</v>
      </c>
      <c r="F21" s="122" t="s">
        <v>88</v>
      </c>
      <c r="G21" s="63"/>
      <c r="H21" s="63"/>
      <c r="I21" s="63"/>
      <c r="J21" s="63"/>
      <c r="K21" s="63"/>
      <c r="L21" s="63"/>
      <c r="M21" s="63"/>
      <c r="N21" s="63"/>
      <c r="O21" s="63"/>
      <c r="P21" s="63"/>
      <c r="Q21" s="63"/>
      <c r="R21" s="63"/>
      <c r="S21" s="63"/>
      <c r="T21" s="63"/>
    </row>
    <row r="22" spans="1:20" s="9" customFormat="1" ht="33.75" customHeight="1">
      <c r="A22" s="58"/>
      <c r="B22" s="122"/>
      <c r="C22" s="123"/>
      <c r="D22" s="122"/>
      <c r="E22" s="58"/>
      <c r="F22" s="58"/>
      <c r="G22" s="113"/>
      <c r="H22" s="113"/>
      <c r="I22" s="113"/>
      <c r="J22" s="113"/>
      <c r="K22" s="113"/>
      <c r="L22" s="113"/>
      <c r="M22" s="113"/>
      <c r="N22" s="113"/>
      <c r="O22" s="113"/>
      <c r="P22" s="113"/>
      <c r="Q22" s="113"/>
      <c r="R22" s="113"/>
      <c r="S22" s="113"/>
      <c r="T22" s="113"/>
    </row>
    <row r="23" spans="1:20" s="9" customFormat="1" ht="20.45" customHeight="1">
      <c r="A23" s="216" t="s">
        <v>58</v>
      </c>
      <c r="B23" s="216"/>
      <c r="C23" s="216"/>
      <c r="D23" s="216"/>
      <c r="E23" s="216"/>
      <c r="F23" s="216"/>
    </row>
    <row r="24" spans="1:20" s="9" customFormat="1">
      <c r="C24" s="10"/>
    </row>
    <row r="25" spans="1:20" s="9" customFormat="1">
      <c r="A25" s="9" t="s">
        <v>50</v>
      </c>
      <c r="B25" s="216" t="s">
        <v>59</v>
      </c>
      <c r="C25" s="216"/>
      <c r="D25" s="216"/>
      <c r="E25" s="216"/>
      <c r="F25" s="216"/>
    </row>
    <row r="26" spans="1:20" ht="43.15" customHeight="1">
      <c r="A26" s="1" t="s">
        <v>51</v>
      </c>
      <c r="B26" s="217" t="s">
        <v>61</v>
      </c>
      <c r="C26" s="217"/>
      <c r="D26" s="217"/>
      <c r="E26" s="217"/>
      <c r="F26" s="217"/>
    </row>
    <row r="27" spans="1:20" ht="24" customHeight="1">
      <c r="A27" s="1" t="s">
        <v>54</v>
      </c>
      <c r="B27" s="217" t="s">
        <v>60</v>
      </c>
      <c r="C27" s="217"/>
      <c r="D27" s="217"/>
      <c r="E27" s="217"/>
      <c r="F27" s="217"/>
    </row>
    <row r="28" spans="1:20" ht="27.75" customHeight="1">
      <c r="B28" s="170"/>
      <c r="C28" s="170"/>
      <c r="D28" s="170"/>
      <c r="E28" s="170"/>
      <c r="F28" s="170"/>
    </row>
    <row r="29" spans="1:20" ht="27.75" customHeight="1">
      <c r="B29" s="169"/>
      <c r="C29" s="169"/>
    </row>
  </sheetData>
  <mergeCells count="12">
    <mergeCell ref="B14:H14"/>
    <mergeCell ref="B29:C29"/>
    <mergeCell ref="B28:F28"/>
    <mergeCell ref="B25:F25"/>
    <mergeCell ref="B27:F27"/>
    <mergeCell ref="A23:F23"/>
    <mergeCell ref="B26:F26"/>
    <mergeCell ref="A3:H3"/>
    <mergeCell ref="A2:B2"/>
    <mergeCell ref="A4:H4"/>
    <mergeCell ref="A5:H5"/>
    <mergeCell ref="A12:H12"/>
  </mergeCells>
  <phoneticPr fontId="17" type="noConversion"/>
  <printOptions horizontalCentered="1"/>
  <pageMargins left="0.25" right="0.25" top="0.75" bottom="0.75" header="0.3" footer="0.3"/>
  <pageSetup scale="80" orientation="landscape" verticalDpi="200" r:id="rId1"/>
  <headerFooter alignWithMargins="0"/>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Лист1 (2)</vt:lpstr>
      <vt:lpstr>Лист1!Заголовки_для_печати</vt:lpstr>
      <vt:lpstr>'Лист1 (2)'!Заголовки_для_печати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KAZ3</dc:creator>
  <cp:lastModifiedBy>Admin</cp:lastModifiedBy>
  <cp:lastPrinted>2017-11-09T12:20:52Z</cp:lastPrinted>
  <dcterms:created xsi:type="dcterms:W3CDTF">2013-11-28T14:02:17Z</dcterms:created>
  <dcterms:modified xsi:type="dcterms:W3CDTF">2017-11-09T12:21:54Z</dcterms:modified>
</cp:coreProperties>
</file>